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nakovsky\Desktop\Dem.-3.bal.-10-2020\SO 03-Demol. -Opava západ str.domek č.87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01 202007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20200701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20200701 Pol'!$A$1:$X$162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2" i="12"/>
  <c r="G9" i="12"/>
  <c r="I9" i="12"/>
  <c r="I8" i="12" s="1"/>
  <c r="K9" i="12"/>
  <c r="K8" i="12" s="1"/>
  <c r="M9" i="12"/>
  <c r="O9" i="12"/>
  <c r="O8" i="12" s="1"/>
  <c r="Q9" i="12"/>
  <c r="V9" i="12"/>
  <c r="V8" i="12" s="1"/>
  <c r="G11" i="12"/>
  <c r="I11" i="12"/>
  <c r="K11" i="12"/>
  <c r="M11" i="12"/>
  <c r="O11" i="12"/>
  <c r="Q11" i="12"/>
  <c r="V11" i="12"/>
  <c r="G12" i="12"/>
  <c r="G8" i="12" s="1"/>
  <c r="I12" i="12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G36" i="12"/>
  <c r="M36" i="12" s="1"/>
  <c r="M35" i="12" s="1"/>
  <c r="I36" i="12"/>
  <c r="I35" i="12" s="1"/>
  <c r="K36" i="12"/>
  <c r="K35" i="12" s="1"/>
  <c r="O36" i="12"/>
  <c r="Q36" i="12"/>
  <c r="Q35" i="12" s="1"/>
  <c r="V36" i="12"/>
  <c r="V35" i="12" s="1"/>
  <c r="G37" i="12"/>
  <c r="I37" i="12"/>
  <c r="K37" i="12"/>
  <c r="M37" i="12"/>
  <c r="O37" i="12"/>
  <c r="Q37" i="12"/>
  <c r="V37" i="12"/>
  <c r="G38" i="12"/>
  <c r="I38" i="12"/>
  <c r="K38" i="12"/>
  <c r="M38" i="12"/>
  <c r="O38" i="12"/>
  <c r="O35" i="12" s="1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3" i="12"/>
  <c r="G42" i="12" s="1"/>
  <c r="I43" i="12"/>
  <c r="I42" i="12" s="1"/>
  <c r="K43" i="12"/>
  <c r="K42" i="12" s="1"/>
  <c r="O43" i="12"/>
  <c r="O42" i="12" s="1"/>
  <c r="Q43" i="12"/>
  <c r="Q42" i="12" s="1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V42" i="12" s="1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O90" i="12"/>
  <c r="Q90" i="12"/>
  <c r="G91" i="12"/>
  <c r="I91" i="12"/>
  <c r="K91" i="12"/>
  <c r="K90" i="12" s="1"/>
  <c r="M91" i="12"/>
  <c r="M90" i="12" s="1"/>
  <c r="O91" i="12"/>
  <c r="Q91" i="12"/>
  <c r="V91" i="12"/>
  <c r="V90" i="12" s="1"/>
  <c r="V92" i="12"/>
  <c r="G93" i="12"/>
  <c r="G92" i="12" s="1"/>
  <c r="I93" i="12"/>
  <c r="I92" i="12" s="1"/>
  <c r="K93" i="12"/>
  <c r="O93" i="12"/>
  <c r="O92" i="12" s="1"/>
  <c r="Q93" i="12"/>
  <c r="Q92" i="12" s="1"/>
  <c r="V93" i="12"/>
  <c r="G95" i="12"/>
  <c r="M95" i="12" s="1"/>
  <c r="I95" i="12"/>
  <c r="K95" i="12"/>
  <c r="K92" i="12" s="1"/>
  <c r="O95" i="12"/>
  <c r="Q95" i="12"/>
  <c r="V95" i="12"/>
  <c r="G96" i="12"/>
  <c r="V96" i="12"/>
  <c r="G97" i="12"/>
  <c r="I97" i="12"/>
  <c r="I96" i="12" s="1"/>
  <c r="K97" i="12"/>
  <c r="M97" i="12"/>
  <c r="M96" i="12" s="1"/>
  <c r="O97" i="12"/>
  <c r="O96" i="12" s="1"/>
  <c r="Q97" i="12"/>
  <c r="V97" i="12"/>
  <c r="G100" i="12"/>
  <c r="I100" i="12"/>
  <c r="K100" i="12"/>
  <c r="K96" i="12" s="1"/>
  <c r="M100" i="12"/>
  <c r="O100" i="12"/>
  <c r="Q100" i="12"/>
  <c r="Q96" i="12" s="1"/>
  <c r="V100" i="12"/>
  <c r="G102" i="12"/>
  <c r="I102" i="12"/>
  <c r="I101" i="12" s="1"/>
  <c r="K102" i="12"/>
  <c r="K101" i="12" s="1"/>
  <c r="M102" i="12"/>
  <c r="O102" i="12"/>
  <c r="O101" i="12" s="1"/>
  <c r="Q102" i="12"/>
  <c r="V102" i="12"/>
  <c r="V101" i="12" s="1"/>
  <c r="G103" i="12"/>
  <c r="G101" i="12" s="1"/>
  <c r="I103" i="12"/>
  <c r="K103" i="12"/>
  <c r="O103" i="12"/>
  <c r="Q103" i="12"/>
  <c r="Q101" i="12" s="1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G107" i="12"/>
  <c r="I107" i="12"/>
  <c r="I106" i="12" s="1"/>
  <c r="K107" i="12"/>
  <c r="M107" i="12"/>
  <c r="M106" i="12" s="1"/>
  <c r="O107" i="12"/>
  <c r="O106" i="12" s="1"/>
  <c r="Q107" i="12"/>
  <c r="V107" i="12"/>
  <c r="V106" i="12" s="1"/>
  <c r="G109" i="12"/>
  <c r="I109" i="12"/>
  <c r="K109" i="12"/>
  <c r="K106" i="12" s="1"/>
  <c r="M109" i="12"/>
  <c r="O109" i="12"/>
  <c r="Q109" i="12"/>
  <c r="Q106" i="12" s="1"/>
  <c r="V109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Q114" i="12"/>
  <c r="G115" i="12"/>
  <c r="G114" i="12" s="1"/>
  <c r="I115" i="12"/>
  <c r="I114" i="12" s="1"/>
  <c r="K115" i="12"/>
  <c r="O115" i="12"/>
  <c r="O114" i="12" s="1"/>
  <c r="Q115" i="12"/>
  <c r="V115" i="12"/>
  <c r="V114" i="12" s="1"/>
  <c r="G116" i="12"/>
  <c r="M116" i="12" s="1"/>
  <c r="I116" i="12"/>
  <c r="K116" i="12"/>
  <c r="K114" i="12" s="1"/>
  <c r="O116" i="12"/>
  <c r="Q116" i="12"/>
  <c r="V116" i="12"/>
  <c r="G117" i="12"/>
  <c r="K117" i="12"/>
  <c r="Q117" i="12"/>
  <c r="G118" i="12"/>
  <c r="I118" i="12"/>
  <c r="I117" i="12" s="1"/>
  <c r="K118" i="12"/>
  <c r="M118" i="12"/>
  <c r="M117" i="12" s="1"/>
  <c r="O118" i="12"/>
  <c r="O117" i="12" s="1"/>
  <c r="Q118" i="12"/>
  <c r="V118" i="12"/>
  <c r="V117" i="12" s="1"/>
  <c r="G119" i="12"/>
  <c r="K119" i="12"/>
  <c r="O119" i="12"/>
  <c r="G120" i="12"/>
  <c r="I120" i="12"/>
  <c r="I119" i="12" s="1"/>
  <c r="K120" i="12"/>
  <c r="M120" i="12"/>
  <c r="M119" i="12" s="1"/>
  <c r="O120" i="12"/>
  <c r="Q120" i="12"/>
  <c r="Q119" i="12" s="1"/>
  <c r="V120" i="12"/>
  <c r="V119" i="12" s="1"/>
  <c r="G122" i="12"/>
  <c r="G121" i="12" s="1"/>
  <c r="I122" i="12"/>
  <c r="K122" i="12"/>
  <c r="O122" i="12"/>
  <c r="Q122" i="12"/>
  <c r="Q121" i="12" s="1"/>
  <c r="V122" i="12"/>
  <c r="G124" i="12"/>
  <c r="M124" i="12" s="1"/>
  <c r="I124" i="12"/>
  <c r="I121" i="12" s="1"/>
  <c r="K124" i="12"/>
  <c r="O124" i="12"/>
  <c r="Q124" i="12"/>
  <c r="V124" i="12"/>
  <c r="V121" i="12" s="1"/>
  <c r="G126" i="12"/>
  <c r="M126" i="12" s="1"/>
  <c r="I126" i="12"/>
  <c r="K126" i="12"/>
  <c r="K121" i="12" s="1"/>
  <c r="O126" i="12"/>
  <c r="Q126" i="12"/>
  <c r="V126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O121" i="12" s="1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G141" i="12"/>
  <c r="M141" i="12" s="1"/>
  <c r="I141" i="12"/>
  <c r="K141" i="12"/>
  <c r="K140" i="12" s="1"/>
  <c r="O141" i="12"/>
  <c r="O140" i="12" s="1"/>
  <c r="Q141" i="12"/>
  <c r="Q140" i="12" s="1"/>
  <c r="V141" i="12"/>
  <c r="V140" i="12" s="1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7" i="12"/>
  <c r="G148" i="12"/>
  <c r="M148" i="12" s="1"/>
  <c r="I148" i="12"/>
  <c r="I147" i="12" s="1"/>
  <c r="K148" i="12"/>
  <c r="O148" i="12"/>
  <c r="O147" i="12" s="1"/>
  <c r="Q148" i="12"/>
  <c r="Q147" i="12" s="1"/>
  <c r="V148" i="12"/>
  <c r="G149" i="12"/>
  <c r="M149" i="12" s="1"/>
  <c r="I149" i="12"/>
  <c r="K149" i="12"/>
  <c r="K147" i="12" s="1"/>
  <c r="O149" i="12"/>
  <c r="Q149" i="12"/>
  <c r="V149" i="12"/>
  <c r="G150" i="12"/>
  <c r="I150" i="12"/>
  <c r="K150" i="12"/>
  <c r="M150" i="12"/>
  <c r="O150" i="12"/>
  <c r="Q150" i="12"/>
  <c r="V150" i="12"/>
  <c r="V147" i="12" s="1"/>
  <c r="AE152" i="12"/>
  <c r="AF152" i="12"/>
  <c r="I20" i="1"/>
  <c r="I19" i="1"/>
  <c r="I18" i="1"/>
  <c r="I17" i="1"/>
  <c r="I16" i="1"/>
  <c r="F42" i="1"/>
  <c r="G23" i="1" s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I63" i="1" l="1"/>
  <c r="J62" i="1" s="1"/>
  <c r="G26" i="1"/>
  <c r="A26" i="1"/>
  <c r="A23" i="1"/>
  <c r="G28" i="1"/>
  <c r="M147" i="12"/>
  <c r="M140" i="12"/>
  <c r="M8" i="12"/>
  <c r="M122" i="12"/>
  <c r="M121" i="12" s="1"/>
  <c r="M103" i="12"/>
  <c r="M101" i="12" s="1"/>
  <c r="M115" i="12"/>
  <c r="M114" i="12" s="1"/>
  <c r="M93" i="12"/>
  <c r="M92" i="12" s="1"/>
  <c r="M43" i="12"/>
  <c r="M42" i="12" s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J59" i="1"/>
  <c r="J57" i="1"/>
  <c r="J49" i="1"/>
  <c r="J50" i="1"/>
  <c r="J55" i="1"/>
  <c r="J54" i="1"/>
  <c r="J56" i="1"/>
  <c r="J52" i="1"/>
  <c r="J60" i="1"/>
  <c r="J58" i="1"/>
  <c r="J53" i="1"/>
  <c r="J51" i="1"/>
  <c r="G24" i="1"/>
  <c r="A27" i="1" s="1"/>
  <c r="A24" i="1"/>
  <c r="J63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WINDOWS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<sst xmlns="http://schemas.openxmlformats.org/spreadsheetml/2006/main" count="834" uniqueCount="340">
  <si>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</si>
  <si>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</si>
  <si>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</si>
  <si>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</si>
  <si>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</si>
  <si>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</si>
  <si>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</si>
  <si>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</si>
  <si>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</si>
  <si>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</si>
  <si>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</si>
  <si>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</si>
  <si>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</si>
  <si>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</si>
  <si>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</si>
  <si>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</si>
  <si>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</si>
  <si>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</si>
  <si>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</si>
  <si>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</si>
  <si>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</si>
  <si>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</si>
  <si>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</si>
  <si>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</si>
  <si>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</si>
  <si>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</si>
  <si>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</si>
  <si>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</si>
  <si>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</si>
  <si>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</si>
  <si>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</si>
  <si>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</si>
  <si>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</si>
  <si>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</si>
  <si>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</si>
  <si>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</si>
  <si>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</si>
  <si>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</si>
  <si>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</si>
  <si>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</si>
  <si>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</si>
  <si>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20200701</t>
  </si>
  <si>
    <t>Demolice objektu OŘ Ostrava,žst.Opava-západ-SBBH-strážní domek č.87</t>
  </si>
  <si>
    <t>01</t>
  </si>
  <si>
    <t>Demolice objektu</t>
  </si>
  <si>
    <t>Objekt:</t>
  </si>
  <si>
    <t>Rozpočet:</t>
  </si>
  <si>
    <t>202007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</si>
  <si>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</si>
  <si>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</si>
  <si>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</si>
  <si>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</si>
  <si>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</si>
  <si>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</si>
  <si>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</si>
  <si>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</si>
  <si>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</si>
  <si>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98</t>
  </si>
  <si>
    <t>Demolice</t>
  </si>
  <si>
    <t>99</t>
  </si>
  <si>
    <t>Staveništní přesun hmot</t>
  </si>
  <si>
    <t>711</t>
  </si>
  <si>
    <t>Izolace proti vodě</t>
  </si>
  <si>
    <t>712</t>
  </si>
  <si>
    <t>Povlakové krytiny</t>
  </si>
  <si>
    <t>720</t>
  </si>
  <si>
    <t>Zdravotechnická instalace</t>
  </si>
  <si>
    <t>764</t>
  </si>
  <si>
    <t>Konstrukce klempířské</t>
  </si>
  <si>
    <t>765</t>
  </si>
  <si>
    <t>Krytiny tvrdé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</si>
  <si>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</si>
  <si>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</si>
  <si>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</si>
  <si>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</si>
  <si>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</si>
  <si>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</si>
  <si>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</si>
  <si>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</si>
  <si>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</si>
  <si>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</si>
  <si>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</si>
  <si>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</si>
  <si>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</si>
  <si>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</si>
  <si>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</si>
  <si>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</si>
  <si>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</si>
  <si>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</si>
  <si>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</si>
  <si>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</si>
  <si>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</si>
  <si>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</si>
  <si>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</si>
  <si>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</si>
  <si>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</si>
  <si>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</si>
  <si>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</si>
  <si>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</si>
  <si>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</si>
  <si>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</si>
  <si>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</si>
  <si>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</si>
  <si>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</si>
  <si>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</si>
  <si>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</si>
  <si>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</si>
  <si>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</t>
  </si>
  <si>
    <t>Rozebrání dlažeb z betonových dlaždic na sucho</t>
  </si>
  <si>
    <t>m2</t>
  </si>
  <si>
    <t>RTS 20/ II</t>
  </si>
  <si>
    <t>RTS 20/ I</t>
  </si>
  <si>
    <t>Práce</t>
  </si>
  <si>
    <t>POL1_</t>
  </si>
  <si>
    <t>16,00*1,5</t>
  </si>
  <si>
    <t>VV</t>
  </si>
  <si>
    <t>113107525</t>
  </si>
  <si>
    <t>Odstranění podkladu pl. 50 m2,kam.drcené tl.25 cm</t>
  </si>
  <si>
    <t>162701105</t>
  </si>
  <si>
    <t>Vodorovné přemístění výkopku z hor.1-4 do 10000 m</t>
  </si>
  <si>
    <t>m3</t>
  </si>
  <si>
    <t>dovoz zeminy pro JTÚ : 630*0,20</t>
  </si>
  <si>
    <t>zásyp základů : 23,30*7,481*0,50</t>
  </si>
  <si>
    <t>162701109</t>
  </si>
  <si>
    <t>Příplatek k vod. přemístění hor.1-4 za další 1 km</t>
  </si>
  <si>
    <t>213,15365*5</t>
  </si>
  <si>
    <t>174101101</t>
  </si>
  <si>
    <t>Zásyp jam, rýh, šachet se zhutněním</t>
  </si>
  <si>
    <t>1pp-kamenivo : 6,00*3,95*1,10</t>
  </si>
  <si>
    <t>zásyp základů zemina : 23,30*7,481*0,50</t>
  </si>
  <si>
    <t>studna : 3,00</t>
  </si>
  <si>
    <t>180402111</t>
  </si>
  <si>
    <t>Založení trávníku parkového výsevem v rovině</t>
  </si>
  <si>
    <t>181101102</t>
  </si>
  <si>
    <t>Úprava pláně v zářezech v hor. 1-4, se zhutněním</t>
  </si>
  <si>
    <t>POL1_1</t>
  </si>
  <si>
    <t>182001121</t>
  </si>
  <si>
    <t>Plošná úprava terénu, nerovnosti do 15 cm v rovině</t>
  </si>
  <si>
    <t>18101</t>
  </si>
  <si>
    <t>Utěsnění hrdla studny jílovitou hmotou v.2,00m</t>
  </si>
  <si>
    <t>Vlastní</t>
  </si>
  <si>
    <t>Indiv</t>
  </si>
  <si>
    <t>studna : 2,0</t>
  </si>
  <si>
    <t>583418024R</t>
  </si>
  <si>
    <t>Kamenivo drcené frakce  16-63</t>
  </si>
  <si>
    <t>t</t>
  </si>
  <si>
    <t>R-položka</t>
  </si>
  <si>
    <t>POL12_0</t>
  </si>
  <si>
    <t>studna : 3,00*1,40*1,05</t>
  </si>
  <si>
    <t>00572400</t>
  </si>
  <si>
    <t>Směs travní parková I. běžná zátěž PROFI á 25 kg</t>
  </si>
  <si>
    <t>kg</t>
  </si>
  <si>
    <t>SPCM</t>
  </si>
  <si>
    <t>Specifikace</t>
  </si>
  <si>
    <t>POL3_</t>
  </si>
  <si>
    <t>10364200</t>
  </si>
  <si>
    <t>Ornice pro pozemkové úpravy</t>
  </si>
  <si>
    <t>630*0,20*1,05</t>
  </si>
  <si>
    <t>581</t>
  </si>
  <si>
    <t>Zemina podkladní</t>
  </si>
  <si>
    <t>87,15365*1,67*1,05</t>
  </si>
  <si>
    <t>583418024</t>
  </si>
  <si>
    <t>Kamenivo drcené frakce  16/32 B Moravskosl. kraj</t>
  </si>
  <si>
    <t>1pp : 26,07*1,40*1,05</t>
  </si>
  <si>
    <t>812</t>
  </si>
  <si>
    <t>Zrušení přípojky splaškové kanalizace DN 125 - montáž, demontáž, dodávky materiálu SMVaK Ostrava - na objednávku</t>
  </si>
  <si>
    <t>kpl</t>
  </si>
  <si>
    <t>812a</t>
  </si>
  <si>
    <t>Výkopové práce pro zrušení přípojky splaškové kanalizace výkop+zásyp, uvedení povrchů do původního stavu</t>
  </si>
  <si>
    <t>soubor</t>
  </si>
  <si>
    <t>813</t>
  </si>
  <si>
    <t>Zrušení přípojky pitné vody DN 25 - montáž demontáž, dodávky materiálu, SMVaK Ostrava - na objednávku</t>
  </si>
  <si>
    <t>813a</t>
  </si>
  <si>
    <t>Výkopové práce pro zrušení vodovodní přípojky výkop+zásyp, uvedení povrchů do původního stavu</t>
  </si>
  <si>
    <t>815</t>
  </si>
  <si>
    <t>Zrušení a odpojení telekomunikačního vedení CETIN- montáž demontáž, dodávky materiálu, na objednávku</t>
  </si>
  <si>
    <t>815a</t>
  </si>
  <si>
    <t>Výkopové práce pro zrušení telekomunikačního vedení  CETIN - výkop+zásyp, uvedení povrchů do původního stavu</t>
  </si>
  <si>
    <t>963031439</t>
  </si>
  <si>
    <t>Bourání cihelných kleneb na MVC tl. 45 cm</t>
  </si>
  <si>
    <t>klenba  1pp : 6,00*3,95</t>
  </si>
  <si>
    <t>981011112</t>
  </si>
  <si>
    <t>Demolice budov rozebráním, dřevěné ostatní</t>
  </si>
  <si>
    <t>(7,00*12,00*2,30)/2+2,30*5,10*0,35+5,00*6,05*0,35+2,35*4,55*0,30</t>
  </si>
  <si>
    <t>981011315</t>
  </si>
  <si>
    <t>Demolice budov,zdivo,podíl kce.do 30%,MVC,post.roz</t>
  </si>
  <si>
    <t xml:space="preserve">70 % lehká mechanizace : </t>
  </si>
  <si>
    <t>ob.prostor : (2,35*4,55+5,00*6,05+2,35*5,10+5,95*7,50+4,20*6,05+3,45*4,95)*2,80*0,70</t>
  </si>
  <si>
    <t>štíty : (7,65*1,95*0,30)/2*2*0,70</t>
  </si>
  <si>
    <t>Začátek provozního součtu</t>
  </si>
  <si>
    <t xml:space="preserve">  podíl konstrukcí : </t>
  </si>
  <si>
    <t xml:space="preserve">  (2,35*2+4,55)*2,80*0,15+(5,00+6,05)*2*2,80*0,30+(5,45+4,40)*2*2,80*0,10</t>
  </si>
  <si>
    <t xml:space="preserve">  2,35*2,80*0,15*2+(10,15*2+7,50)*2,80*0,50+5,05*2,80*0,30+5,05*2,80*0,45</t>
  </si>
  <si>
    <t xml:space="preserve">  5,05*2,80*0,50+0,85*2,80*0,55+3,10*2,80*0,10+1,45*2,80*0,10</t>
  </si>
  <si>
    <t xml:space="preserve">  (6,05+3,45)*2*2,80*0,45+(7,65*1,95*0,30)/2*2</t>
  </si>
  <si>
    <t xml:space="preserve">  Mezisoučet</t>
  </si>
  <si>
    <t xml:space="preserve">  konečný podíl kcí : (117,53225/396,58725)*100</t>
  </si>
  <si>
    <t>Konec provozního součtu</t>
  </si>
  <si>
    <t>981014315</t>
  </si>
  <si>
    <t>Demolice budov mechanizací, zdivo, konstr. do 30 %</t>
  </si>
  <si>
    <t xml:space="preserve">30% těžká mechanizace : </t>
  </si>
  <si>
    <t>ob.prostor : (2,35*4,55+5,00*6,05+2,35*5,10+5,95*7,50+4,20*6,05+3,45*4,95)*2,80*0,30</t>
  </si>
  <si>
    <t>štíty : (7,65*1,95*0,30)/2*2*0,30</t>
  </si>
  <si>
    <t>981511111</t>
  </si>
  <si>
    <t>Demolice konstrukcí postup.rozebráním,zdivo smíšené MVC</t>
  </si>
  <si>
    <t xml:space="preserve">70% lehká mechanizace : </t>
  </si>
  <si>
    <t>1pp podsklep : 6,00*3,95*0,50*0,70</t>
  </si>
  <si>
    <t>981511113</t>
  </si>
  <si>
    <t>Demolice konstr. postup. rozebráním, beton prostý</t>
  </si>
  <si>
    <t xml:space="preserve">70 % lehká mechanizace, 60% pb : </t>
  </si>
  <si>
    <t xml:space="preserve">  podlaha RD : (4,55*2,35+5,00*6,05+2,35*5,10+5,95*7,50+5,05*6,05+3,45*4,95)*0,26</t>
  </si>
  <si>
    <t xml:space="preserve">  pásy RD : (2,35*2+4,55)*0,30*0,50+(5,00+6,05)*2*0,60*0,50+2,15*0,30*0,50*2</t>
  </si>
  <si>
    <t xml:space="preserve">  (10,15+2,95+2,95+4,85+4,20+6,05+3,45*2+4,95)*0,60*0,50</t>
  </si>
  <si>
    <t>59,30995*0,70*0,60</t>
  </si>
  <si>
    <t>981511114</t>
  </si>
  <si>
    <t>Demolice konstrukcí postup.rozebráním, železobeton</t>
  </si>
  <si>
    <t xml:space="preserve">70 % lehká mechanizace, 40% žb : </t>
  </si>
  <si>
    <t>59,30995*0,70*0,40</t>
  </si>
  <si>
    <t>981512111</t>
  </si>
  <si>
    <t>Demolice konstrukcí jiným způsobem, zdivo smíšené MVC</t>
  </si>
  <si>
    <t xml:space="preserve">30% lehká mechanizace : </t>
  </si>
  <si>
    <t>1pp podsklep : 6,00*3,95*0,50*0,30</t>
  </si>
  <si>
    <t>981512113</t>
  </si>
  <si>
    <t>Demolice konstrukcí jiným způsobem, beton prostý</t>
  </si>
  <si>
    <t xml:space="preserve">30% těžká mechanizace, 60%pb : </t>
  </si>
  <si>
    <t>59,30995*0,30*0,60</t>
  </si>
  <si>
    <t>981512114</t>
  </si>
  <si>
    <t>Demolice konstrukcí jiným způsobem, železobeton</t>
  </si>
  <si>
    <t xml:space="preserve">30 % lehká mechanizace, % 40 žb : </t>
  </si>
  <si>
    <t>59,30995*0,30*0,40</t>
  </si>
  <si>
    <t>981</t>
  </si>
  <si>
    <t>Odstranění kamenné palisády, ohraničení záhonů, kamenné balvany, králíkárny, ohrady pro drůbež</t>
  </si>
  <si>
    <t>98100</t>
  </si>
  <si>
    <t>Demontáž technologie vybavení studny</t>
  </si>
  <si>
    <t>98102</t>
  </si>
  <si>
    <t>Demontáž a odstranění betonové skruže a poklopu DN 1000</t>
  </si>
  <si>
    <t>kus</t>
  </si>
  <si>
    <t>998011001</t>
  </si>
  <si>
    <t>Přesun hmot pro budovy zděné výšky do 6 m</t>
  </si>
  <si>
    <t>Přesun hmot</t>
  </si>
  <si>
    <t>POL7_</t>
  </si>
  <si>
    <t>711140102</t>
  </si>
  <si>
    <t>Odstr.izolace proti vlhk.vodor. pásy přitav.,2vrst</t>
  </si>
  <si>
    <t>(4,55*2,35+5,00*6,05+2,35*5,10+5,95*7,50+5,05*6,05+3,45*4,95)</t>
  </si>
  <si>
    <t>998711201</t>
  </si>
  <si>
    <t>Přesun hmot pro izolace proti vodě, výšky do 6 m</t>
  </si>
  <si>
    <t>712400831</t>
  </si>
  <si>
    <t>Odstranění živičné krytiny střech do 30° 1vrstvé</t>
  </si>
  <si>
    <t>14,00*4,40*2</t>
  </si>
  <si>
    <t>2,35*4,55+5,00*6,05+2,35*5,10</t>
  </si>
  <si>
    <t>998712202</t>
  </si>
  <si>
    <t>Přesun hmot pro povlakové krytiny, výšky do 12 m</t>
  </si>
  <si>
    <t>72001</t>
  </si>
  <si>
    <t>Demontáž zařizovacích předmětů</t>
  </si>
  <si>
    <t>hod</t>
  </si>
  <si>
    <t>72002</t>
  </si>
  <si>
    <t>Demontáž vnitřních rozvodů vody</t>
  </si>
  <si>
    <t>72003</t>
  </si>
  <si>
    <t>Demontáž vnitřních rozvodů kanalizace</t>
  </si>
  <si>
    <t>72004</t>
  </si>
  <si>
    <t>Demontáž systémů vytápění</t>
  </si>
  <si>
    <t>764352810</t>
  </si>
  <si>
    <t>Demontáž žlabů půlkruh. rovných, rš 330 mm, do 30°</t>
  </si>
  <si>
    <t>m</t>
  </si>
  <si>
    <t>14*2+7,35+2,35</t>
  </si>
  <si>
    <t>764430840</t>
  </si>
  <si>
    <t>Demontáž oplechování zdí,rš od 330 do 500 mm</t>
  </si>
  <si>
    <t>14*2+4,40*2*2+9,70*2+4,55+1,50+1,50+1,00+5,10</t>
  </si>
  <si>
    <t>764454802</t>
  </si>
  <si>
    <t>Demontáž odpadních trub kruhových,D 120 mm</t>
  </si>
  <si>
    <t>3,50*2+3,50</t>
  </si>
  <si>
    <t>998764202</t>
  </si>
  <si>
    <t>Přesun hmot pro klempířské konstr., výšky do 12 m</t>
  </si>
  <si>
    <t>765321810</t>
  </si>
  <si>
    <t>Demontáž azbestocement.čtverců na bednění, do suti</t>
  </si>
  <si>
    <t>998765201</t>
  </si>
  <si>
    <t>Přesun hmot pro krytiny tvrdé, výšky do 6 m</t>
  </si>
  <si>
    <t>767911822</t>
  </si>
  <si>
    <t>Demontáž drátěného pletiva výšky do 2,0 m, vč. ocel.sloupků a ostnatého drátu</t>
  </si>
  <si>
    <t>21-1</t>
  </si>
  <si>
    <t>Demontáž vnitřní elektroinstalace</t>
  </si>
  <si>
    <t>979990002</t>
  </si>
  <si>
    <t>Poplatek za skládku - hořlavé materiály</t>
  </si>
  <si>
    <t>1,41408+1,05677</t>
  </si>
  <si>
    <t>979990103</t>
  </si>
  <si>
    <t>Poplatek za skládku suti - beton, kámen do 30x30 cm</t>
  </si>
  <si>
    <t>3,312+59,28623+25,40838</t>
  </si>
  <si>
    <t>979990105</t>
  </si>
  <si>
    <t>Poplatek za skládku suti-cihel.výrobky, směs.zdivo do 30x30 cm</t>
  </si>
  <si>
    <t>19,83690+152,68609+65,43689</t>
  </si>
  <si>
    <t>14,97248+6,41678</t>
  </si>
  <si>
    <t>979990107</t>
  </si>
  <si>
    <t xml:space="preserve">Poplatek za skládku suti - směs </t>
  </si>
  <si>
    <t>13,20+2,00+0,33749+0,25792</t>
  </si>
  <si>
    <t>979990108</t>
  </si>
  <si>
    <t>Poplatek za skládku suti - železobeton</t>
  </si>
  <si>
    <t>40,02236+17,15243</t>
  </si>
  <si>
    <t>979990161</t>
  </si>
  <si>
    <t>Poplatek za skládku suti - dřevo</t>
  </si>
  <si>
    <t>979990201</t>
  </si>
  <si>
    <t>Poplatek za skládku suti -azbestocementové výrobky</t>
  </si>
  <si>
    <t>961</t>
  </si>
  <si>
    <t>Odvoz, poplatek za elektro</t>
  </si>
  <si>
    <t>962</t>
  </si>
  <si>
    <t>Odvoz, poplatek za zař.předměty, rozvody vody a kanalizace, plynu</t>
  </si>
  <si>
    <t>979083117</t>
  </si>
  <si>
    <t>Vodorovné přemístění suti na skládku do 6000 m</t>
  </si>
  <si>
    <t>Přesun suti</t>
  </si>
  <si>
    <t>POL8_</t>
  </si>
  <si>
    <t>979083191</t>
  </si>
  <si>
    <t>Příplatek za dalších započatých 1000 m nad 6000 m</t>
  </si>
  <si>
    <t>979093111</t>
  </si>
  <si>
    <t>Uložení suti na skládku bez zhutnění</t>
  </si>
  <si>
    <t>Vytýčení kabelových tras</t>
  </si>
  <si>
    <t>VRN</t>
  </si>
  <si>
    <t>POL99_8</t>
  </si>
  <si>
    <t>02</t>
  </si>
  <si>
    <t>Vytýčení sítí</t>
  </si>
  <si>
    <t>03</t>
  </si>
  <si>
    <t>Odborné odpojení objektu od železniční infrastruktury</t>
  </si>
  <si>
    <t>04</t>
  </si>
  <si>
    <t>Koordinace se zástupci ST Ostrava</t>
  </si>
  <si>
    <t>05</t>
  </si>
  <si>
    <t>Zajištění potřebných povolení</t>
  </si>
  <si>
    <t>06</t>
  </si>
  <si>
    <t>Odpojení a odstranění veškerých zařízení ve správě ST Ostrava, náležících k objektu elektroměr, rozvaděče a kabelové skříně</t>
  </si>
  <si>
    <t>035</t>
  </si>
  <si>
    <t>Pronájem pozemku - zábor</t>
  </si>
  <si>
    <t>005121R</t>
  </si>
  <si>
    <t>Zařízení staveniště</t>
  </si>
  <si>
    <t>034103000</t>
  </si>
  <si>
    <t>Oplocení staveniště - montáž, provoz, demontáž, odvoz</t>
  </si>
  <si>
    <t>SUM</t>
  </si>
  <si>
    <t>Poznámky uchazeče k zadání</t>
  </si>
  <si>
    <t>POPUZIV</t>
  </si>
  <si>
    <t>END</t>
  </si>
  <si>
    <t>SO 03 Demolice objektu - žst.Opava-západ,strážní domek č.87</t>
  </si>
  <si>
    <t>So 03 Demolice objektu -žst.Opava-západ strážní domek č.87</t>
  </si>
  <si>
    <t>Demolice objektu žst.Opavastrážní domek č.87</t>
  </si>
  <si>
    <t>Demolice objektu -žst.Opava-strážní domek č.87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</si>
</sst>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5" fillId="0" borderId="12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O14" sqref="O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7" t="s">
        <v>24</v>
      </c>
      <c r="C2" s="78"/>
      <c r="D2" s="79" t="s">
        <v>47</v>
      </c>
      <c r="E2" s="207" t="s">
        <v>336</v>
      </c>
      <c r="F2" s="208"/>
      <c r="G2" s="208"/>
      <c r="H2" s="208"/>
      <c r="I2" s="208"/>
      <c r="J2" s="209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10" t="s">
        <v>44</v>
      </c>
      <c r="F3" s="211"/>
      <c r="G3" s="211"/>
      <c r="H3" s="211"/>
      <c r="I3" s="211"/>
      <c r="J3" s="212"/>
    </row>
    <row r="4" spans="1:15" ht="23.25" customHeight="1" x14ac:dyDescent="0.2">
      <c r="A4" s="76">
        <v>497</v>
      </c>
      <c r="B4" s="82" t="s">
        <v>46</v>
      </c>
      <c r="C4" s="83"/>
      <c r="D4" s="84" t="s">
        <v>41</v>
      </c>
      <c r="E4" s="220" t="s">
        <v>339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4"/>
      <c r="E11" s="214"/>
      <c r="F11" s="214"/>
      <c r="G11" s="214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SUMIF(F49:F62,A16,I49:I62)+SUMIF(F49:F62,"PSU",I49:I62)</f>
        <v>0</v>
      </c>
      <c r="J16" s="20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SUMIF(F49:F62,A17,I49:I62)</f>
        <v>0</v>
      </c>
      <c r="J17" s="20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SUMIF(F49:F62,A18,I49:I62)</f>
        <v>0</v>
      </c>
      <c r="J18" s="206"/>
    </row>
    <row r="19" spans="1:10" ht="23.25" customHeight="1" x14ac:dyDescent="0.2">
      <c r="A19" s="139" t="s">
        <v>78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SUMIF(F49:F62,A19,I49:I62)</f>
        <v>0</v>
      </c>
      <c r="J19" s="206"/>
    </row>
    <row r="20" spans="1:10" ht="23.25" customHeight="1" x14ac:dyDescent="0.2">
      <c r="A20" s="139" t="s">
        <v>79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SUMIF(F49:F62,A20,I49:I62)</f>
        <v>0</v>
      </c>
      <c r="J20" s="206"/>
    </row>
    <row r="21" spans="1:10" ht="23.25" customHeight="1" x14ac:dyDescent="0.2">
      <c r="A21" s="2"/>
      <c r="B21" s="48" t="s">
        <v>31</v>
      </c>
      <c r="C21" s="64"/>
      <c r="D21" s="65"/>
      <c r="E21" s="217"/>
      <c r="F21" s="218"/>
      <c r="G21" s="217"/>
      <c r="H21" s="218"/>
      <c r="I21" s="217">
        <f>SUM(I16:J20)</f>
        <v>0</v>
      </c>
      <c r="J21" s="23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2">
        <f>A23</f>
        <v>0</v>
      </c>
      <c r="H24" s="233"/>
      <c r="I24" s="23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7">
        <f>A27</f>
        <v>0</v>
      </c>
      <c r="H29" s="237"/>
      <c r="I29" s="237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9"/>
      <c r="E34" s="240"/>
      <c r="G34" s="241"/>
      <c r="H34" s="242"/>
      <c r="I34" s="242"/>
      <c r="J34" s="25"/>
    </row>
    <row r="35" spans="1:10" ht="12.75" customHeight="1" x14ac:dyDescent="0.2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243"/>
      <c r="D39" s="243"/>
      <c r="E39" s="243"/>
      <c r="F39" s="100">
        <f>'01 20200701 Pol'!AE152</f>
        <v>0</v>
      </c>
      <c r="G39" s="101">
        <f>'01 20200701 Pol'!AF152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244" t="s">
        <v>44</v>
      </c>
      <c r="D40" s="244"/>
      <c r="E40" s="244"/>
      <c r="F40" s="105">
        <f>'01 20200701 Pol'!AE152</f>
        <v>0</v>
      </c>
      <c r="G40" s="106">
        <f>'01 20200701 Pol'!AF152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41</v>
      </c>
      <c r="C41" s="243" t="s">
        <v>42</v>
      </c>
      <c r="D41" s="243"/>
      <c r="E41" s="243"/>
      <c r="F41" s="109">
        <f>'01 20200701 Pol'!AE152</f>
        <v>0</v>
      </c>
      <c r="G41" s="102">
        <f>'01 20200701 Pol'!AF152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45" t="s">
        <v>49</v>
      </c>
      <c r="C42" s="246"/>
      <c r="D42" s="246"/>
      <c r="E42" s="247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52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53</v>
      </c>
      <c r="C49" s="248" t="s">
        <v>54</v>
      </c>
      <c r="D49" s="249"/>
      <c r="E49" s="249"/>
      <c r="F49" s="135" t="s">
        <v>26</v>
      </c>
      <c r="G49" s="136"/>
      <c r="H49" s="136"/>
      <c r="I49" s="136">
        <f>'01 20200701 Pol'!G8</f>
        <v>0</v>
      </c>
      <c r="J49" s="133" t="str">
        <f>IF(I63=0,"",I49/I63*100)</f>
        <v/>
      </c>
    </row>
    <row r="50" spans="1:10" ht="36.75" customHeight="1" x14ac:dyDescent="0.2">
      <c r="A50" s="124"/>
      <c r="B50" s="129" t="s">
        <v>55</v>
      </c>
      <c r="C50" s="248" t="s">
        <v>56</v>
      </c>
      <c r="D50" s="249"/>
      <c r="E50" s="249"/>
      <c r="F50" s="135" t="s">
        <v>26</v>
      </c>
      <c r="G50" s="136"/>
      <c r="H50" s="136"/>
      <c r="I50" s="136">
        <f>'01 20200701 Pol'!G35</f>
        <v>0</v>
      </c>
      <c r="J50" s="133" t="str">
        <f>IF(I63=0,"",I50/I63*100)</f>
        <v/>
      </c>
    </row>
    <row r="51" spans="1:10" ht="36.75" customHeight="1" x14ac:dyDescent="0.2">
      <c r="A51" s="124"/>
      <c r="B51" s="129" t="s">
        <v>57</v>
      </c>
      <c r="C51" s="248" t="s">
        <v>58</v>
      </c>
      <c r="D51" s="249"/>
      <c r="E51" s="249"/>
      <c r="F51" s="135" t="s">
        <v>26</v>
      </c>
      <c r="G51" s="136"/>
      <c r="H51" s="136"/>
      <c r="I51" s="136">
        <f>'01 20200701 Pol'!G42</f>
        <v>0</v>
      </c>
      <c r="J51" s="133" t="str">
        <f>IF(I63=0,"",I51/I63*100)</f>
        <v/>
      </c>
    </row>
    <row r="52" spans="1:10" ht="36.75" customHeight="1" x14ac:dyDescent="0.2">
      <c r="A52" s="124"/>
      <c r="B52" s="129" t="s">
        <v>59</v>
      </c>
      <c r="C52" s="248" t="s">
        <v>60</v>
      </c>
      <c r="D52" s="249"/>
      <c r="E52" s="249"/>
      <c r="F52" s="135" t="s">
        <v>26</v>
      </c>
      <c r="G52" s="136"/>
      <c r="H52" s="136"/>
      <c r="I52" s="136">
        <f>'01 20200701 Pol'!G90</f>
        <v>0</v>
      </c>
      <c r="J52" s="133" t="str">
        <f>IF(I63=0,"",I52/I63*100)</f>
        <v/>
      </c>
    </row>
    <row r="53" spans="1:10" ht="36.75" customHeight="1" x14ac:dyDescent="0.2">
      <c r="A53" s="124"/>
      <c r="B53" s="129" t="s">
        <v>61</v>
      </c>
      <c r="C53" s="248" t="s">
        <v>62</v>
      </c>
      <c r="D53" s="249"/>
      <c r="E53" s="249"/>
      <c r="F53" s="135" t="s">
        <v>27</v>
      </c>
      <c r="G53" s="136"/>
      <c r="H53" s="136"/>
      <c r="I53" s="136">
        <f>'01 20200701 Pol'!G92</f>
        <v>0</v>
      </c>
      <c r="J53" s="133" t="str">
        <f>IF(I63=0,"",I53/I63*100)</f>
        <v/>
      </c>
    </row>
    <row r="54" spans="1:10" ht="36.75" customHeight="1" x14ac:dyDescent="0.2">
      <c r="A54" s="124"/>
      <c r="B54" s="129" t="s">
        <v>63</v>
      </c>
      <c r="C54" s="248" t="s">
        <v>64</v>
      </c>
      <c r="D54" s="249"/>
      <c r="E54" s="249"/>
      <c r="F54" s="135" t="s">
        <v>27</v>
      </c>
      <c r="G54" s="136"/>
      <c r="H54" s="136"/>
      <c r="I54" s="136">
        <f>'01 20200701 Pol'!G96</f>
        <v>0</v>
      </c>
      <c r="J54" s="133" t="str">
        <f>IF(I63=0,"",I54/I63*100)</f>
        <v/>
      </c>
    </row>
    <row r="55" spans="1:10" ht="36.75" customHeight="1" x14ac:dyDescent="0.2">
      <c r="A55" s="124"/>
      <c r="B55" s="129" t="s">
        <v>65</v>
      </c>
      <c r="C55" s="248" t="s">
        <v>66</v>
      </c>
      <c r="D55" s="249"/>
      <c r="E55" s="249"/>
      <c r="F55" s="135" t="s">
        <v>27</v>
      </c>
      <c r="G55" s="136"/>
      <c r="H55" s="136"/>
      <c r="I55" s="136">
        <f>'01 20200701 Pol'!G101</f>
        <v>0</v>
      </c>
      <c r="J55" s="133" t="str">
        <f>IF(I63=0,"",I55/I63*100)</f>
        <v/>
      </c>
    </row>
    <row r="56" spans="1:10" ht="36.75" customHeight="1" x14ac:dyDescent="0.2">
      <c r="A56" s="124"/>
      <c r="B56" s="129" t="s">
        <v>67</v>
      </c>
      <c r="C56" s="248" t="s">
        <v>68</v>
      </c>
      <c r="D56" s="249"/>
      <c r="E56" s="249"/>
      <c r="F56" s="135" t="s">
        <v>27</v>
      </c>
      <c r="G56" s="136"/>
      <c r="H56" s="136"/>
      <c r="I56" s="136">
        <f>'01 20200701 Pol'!G106</f>
        <v>0</v>
      </c>
      <c r="J56" s="133" t="str">
        <f>IF(I63=0,"",I56/I63*100)</f>
        <v/>
      </c>
    </row>
    <row r="57" spans="1:10" ht="36.75" customHeight="1" x14ac:dyDescent="0.2">
      <c r="A57" s="124"/>
      <c r="B57" s="129" t="s">
        <v>69</v>
      </c>
      <c r="C57" s="248" t="s">
        <v>70</v>
      </c>
      <c r="D57" s="249"/>
      <c r="E57" s="249"/>
      <c r="F57" s="135" t="s">
        <v>27</v>
      </c>
      <c r="G57" s="136"/>
      <c r="H57" s="136"/>
      <c r="I57" s="136">
        <f>'01 20200701 Pol'!G114</f>
        <v>0</v>
      </c>
      <c r="J57" s="133" t="str">
        <f>IF(I63=0,"",I57/I63*100)</f>
        <v/>
      </c>
    </row>
    <row r="58" spans="1:10" ht="36.75" customHeight="1" x14ac:dyDescent="0.2">
      <c r="A58" s="124"/>
      <c r="B58" s="129" t="s">
        <v>71</v>
      </c>
      <c r="C58" s="248" t="s">
        <v>72</v>
      </c>
      <c r="D58" s="249"/>
      <c r="E58" s="249"/>
      <c r="F58" s="135" t="s">
        <v>27</v>
      </c>
      <c r="G58" s="136"/>
      <c r="H58" s="136"/>
      <c r="I58" s="136">
        <f>'01 20200701 Pol'!G117</f>
        <v>0</v>
      </c>
      <c r="J58" s="133" t="str">
        <f>IF(I63=0,"",I58/I63*100)</f>
        <v/>
      </c>
    </row>
    <row r="59" spans="1:10" ht="36.75" customHeight="1" x14ac:dyDescent="0.2">
      <c r="A59" s="124"/>
      <c r="B59" s="129" t="s">
        <v>73</v>
      </c>
      <c r="C59" s="248" t="s">
        <v>74</v>
      </c>
      <c r="D59" s="249"/>
      <c r="E59" s="249"/>
      <c r="F59" s="135" t="s">
        <v>28</v>
      </c>
      <c r="G59" s="136"/>
      <c r="H59" s="136"/>
      <c r="I59" s="136">
        <f>'01 20200701 Pol'!G119</f>
        <v>0</v>
      </c>
      <c r="J59" s="133" t="str">
        <f>IF(I63=0,"",I59/I63*100)</f>
        <v/>
      </c>
    </row>
    <row r="60" spans="1:10" ht="36.75" customHeight="1" x14ac:dyDescent="0.2">
      <c r="A60" s="124"/>
      <c r="B60" s="129" t="s">
        <v>75</v>
      </c>
      <c r="C60" s="248" t="s">
        <v>76</v>
      </c>
      <c r="D60" s="249"/>
      <c r="E60" s="249"/>
      <c r="F60" s="135" t="s">
        <v>77</v>
      </c>
      <c r="G60" s="136"/>
      <c r="H60" s="136"/>
      <c r="I60" s="136">
        <f>'01 20200701 Pol'!G121</f>
        <v>0</v>
      </c>
      <c r="J60" s="133" t="str">
        <f>IF(I63=0,"",I60/I63*100)</f>
        <v/>
      </c>
    </row>
    <row r="61" spans="1:10" ht="36.75" customHeight="1" x14ac:dyDescent="0.2">
      <c r="A61" s="124"/>
      <c r="B61" s="129" t="s">
        <v>78</v>
      </c>
      <c r="C61" s="248" t="s">
        <v>29</v>
      </c>
      <c r="D61" s="249"/>
      <c r="E61" s="249"/>
      <c r="F61" s="135" t="s">
        <v>78</v>
      </c>
      <c r="G61" s="136"/>
      <c r="H61" s="136"/>
      <c r="I61" s="136">
        <f>'01 20200701 Pol'!G140</f>
        <v>0</v>
      </c>
      <c r="J61" s="133" t="str">
        <f>IF(I63=0,"",I61/I63*100)</f>
        <v/>
      </c>
    </row>
    <row r="62" spans="1:10" ht="36.75" customHeight="1" x14ac:dyDescent="0.2">
      <c r="A62" s="124"/>
      <c r="B62" s="129" t="s">
        <v>79</v>
      </c>
      <c r="C62" s="248" t="s">
        <v>30</v>
      </c>
      <c r="D62" s="249"/>
      <c r="E62" s="249"/>
      <c r="F62" s="135" t="s">
        <v>79</v>
      </c>
      <c r="G62" s="136"/>
      <c r="H62" s="136"/>
      <c r="I62" s="136">
        <f>'01 20200701 Pol'!G147</f>
        <v>0</v>
      </c>
      <c r="J62" s="133" t="str">
        <f>IF(I63=0,"",I62/I63*100)</f>
        <v/>
      </c>
    </row>
    <row r="63" spans="1:10" ht="25.5" customHeight="1" x14ac:dyDescent="0.2">
      <c r="A63" s="125"/>
      <c r="B63" s="130" t="s">
        <v>1</v>
      </c>
      <c r="C63" s="131"/>
      <c r="D63" s="132"/>
      <c r="E63" s="132"/>
      <c r="F63" s="137"/>
      <c r="G63" s="138"/>
      <c r="H63" s="138"/>
      <c r="I63" s="138">
        <f>SUM(I49:I62)</f>
        <v>0</v>
      </c>
      <c r="J63" s="134">
        <f>SUM(J49:J62)</f>
        <v>0</v>
      </c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80</v>
      </c>
    </row>
    <row r="2" spans="1:60" ht="24.95" customHeight="1" x14ac:dyDescent="0.2">
      <c r="A2" s="140" t="s">
        <v>8</v>
      </c>
      <c r="B2" s="49" t="s">
        <v>47</v>
      </c>
      <c r="C2" s="267" t="s">
        <v>337</v>
      </c>
      <c r="D2" s="268"/>
      <c r="E2" s="268"/>
      <c r="F2" s="268"/>
      <c r="G2" s="269"/>
      <c r="AG2" t="s">
        <v>81</v>
      </c>
    </row>
    <row r="3" spans="1:60" ht="24.95" customHeight="1" x14ac:dyDescent="0.2">
      <c r="A3" s="140" t="s">
        <v>9</v>
      </c>
      <c r="B3" s="49" t="s">
        <v>43</v>
      </c>
      <c r="C3" s="270" t="s">
        <v>44</v>
      </c>
      <c r="D3" s="271"/>
      <c r="E3" s="271"/>
      <c r="F3" s="271"/>
      <c r="G3" s="272"/>
      <c r="AC3" s="122" t="s">
        <v>81</v>
      </c>
      <c r="AG3" t="s">
        <v>82</v>
      </c>
    </row>
    <row r="4" spans="1:60" ht="24.95" customHeight="1" x14ac:dyDescent="0.2">
      <c r="A4" s="141" t="s">
        <v>10</v>
      </c>
      <c r="B4" s="142" t="s">
        <v>41</v>
      </c>
      <c r="C4" s="273" t="s">
        <v>338</v>
      </c>
      <c r="D4" s="274"/>
      <c r="E4" s="274"/>
      <c r="F4" s="274"/>
      <c r="G4" s="275"/>
      <c r="AG4" t="s">
        <v>83</v>
      </c>
    </row>
    <row r="5" spans="1:60" x14ac:dyDescent="0.2">
      <c r="D5" s="10"/>
    </row>
    <row r="6" spans="1:60" ht="38.25" x14ac:dyDescent="0.2">
      <c r="A6" s="144" t="s">
        <v>84</v>
      </c>
      <c r="B6" s="146" t="s">
        <v>85</v>
      </c>
      <c r="C6" s="146" t="s">
        <v>86</v>
      </c>
      <c r="D6" s="145" t="s">
        <v>87</v>
      </c>
      <c r="E6" s="144" t="s">
        <v>88</v>
      </c>
      <c r="F6" s="143" t="s">
        <v>89</v>
      </c>
      <c r="G6" s="144" t="s">
        <v>31</v>
      </c>
      <c r="H6" s="147" t="s">
        <v>32</v>
      </c>
      <c r="I6" s="147" t="s">
        <v>90</v>
      </c>
      <c r="J6" s="147" t="s">
        <v>33</v>
      </c>
      <c r="K6" s="147" t="s">
        <v>91</v>
      </c>
      <c r="L6" s="147" t="s">
        <v>92</v>
      </c>
      <c r="M6" s="147" t="s">
        <v>93</v>
      </c>
      <c r="N6" s="147" t="s">
        <v>94</v>
      </c>
      <c r="O6" s="147" t="s">
        <v>95</v>
      </c>
      <c r="P6" s="147" t="s">
        <v>96</v>
      </c>
      <c r="Q6" s="147" t="s">
        <v>97</v>
      </c>
      <c r="R6" s="147" t="s">
        <v>98</v>
      </c>
      <c r="S6" s="147" t="s">
        <v>99</v>
      </c>
      <c r="T6" s="147" t="s">
        <v>100</v>
      </c>
      <c r="U6" s="147" t="s">
        <v>101</v>
      </c>
      <c r="V6" s="147" t="s">
        <v>102</v>
      </c>
      <c r="W6" s="147" t="s">
        <v>103</v>
      </c>
      <c r="X6" s="147" t="s">
        <v>104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7" t="s">
        <v>105</v>
      </c>
      <c r="B8" s="168" t="s">
        <v>53</v>
      </c>
      <c r="C8" s="187" t="s">
        <v>54</v>
      </c>
      <c r="D8" s="169"/>
      <c r="E8" s="170"/>
      <c r="F8" s="171"/>
      <c r="G8" s="172">
        <f>SUMIF(AG9:AG34,"&lt;&gt;NOR",G9:G34)</f>
        <v>0</v>
      </c>
      <c r="H8" s="166"/>
      <c r="I8" s="166">
        <f>SUM(I9:I34)</f>
        <v>0</v>
      </c>
      <c r="J8" s="166"/>
      <c r="K8" s="166">
        <f>SUM(K9:K34)</f>
        <v>0</v>
      </c>
      <c r="L8" s="166"/>
      <c r="M8" s="166">
        <f>SUM(M9:M34)</f>
        <v>0</v>
      </c>
      <c r="N8" s="166"/>
      <c r="O8" s="166">
        <f>SUM(O9:O34)</f>
        <v>419.71</v>
      </c>
      <c r="P8" s="166"/>
      <c r="Q8" s="166">
        <f>SUM(Q9:Q34)</f>
        <v>16.509999999999998</v>
      </c>
      <c r="R8" s="166"/>
      <c r="S8" s="166"/>
      <c r="T8" s="166"/>
      <c r="U8" s="166"/>
      <c r="V8" s="166">
        <f>SUM(V9:V34)</f>
        <v>178.28</v>
      </c>
      <c r="W8" s="166"/>
      <c r="X8" s="166"/>
      <c r="AG8" t="s">
        <v>106</v>
      </c>
    </row>
    <row r="9" spans="1:60" outlineLevel="1" x14ac:dyDescent="0.2">
      <c r="A9" s="173">
        <v>1</v>
      </c>
      <c r="B9" s="174" t="s">
        <v>107</v>
      </c>
      <c r="C9" s="188" t="s">
        <v>108</v>
      </c>
      <c r="D9" s="175" t="s">
        <v>109</v>
      </c>
      <c r="E9" s="176">
        <v>24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0.13800000000000001</v>
      </c>
      <c r="Q9" s="158">
        <f>ROUND(E9*P9,2)</f>
        <v>3.31</v>
      </c>
      <c r="R9" s="158"/>
      <c r="S9" s="158" t="s">
        <v>110</v>
      </c>
      <c r="T9" s="158" t="s">
        <v>111</v>
      </c>
      <c r="U9" s="158">
        <v>0.16</v>
      </c>
      <c r="V9" s="158">
        <f>ROUND(E9*U9,2)</f>
        <v>3.84</v>
      </c>
      <c r="W9" s="158"/>
      <c r="X9" s="158" t="s">
        <v>112</v>
      </c>
      <c r="Y9" s="148"/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9" t="s">
        <v>114</v>
      </c>
      <c r="D10" s="160"/>
      <c r="E10" s="161">
        <v>24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9">
        <v>2</v>
      </c>
      <c r="B11" s="180" t="s">
        <v>116</v>
      </c>
      <c r="C11" s="190" t="s">
        <v>117</v>
      </c>
      <c r="D11" s="181" t="s">
        <v>109</v>
      </c>
      <c r="E11" s="182">
        <v>24</v>
      </c>
      <c r="F11" s="183"/>
      <c r="G11" s="18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0.55000000000000004</v>
      </c>
      <c r="Q11" s="158">
        <f>ROUND(E11*P11,2)</f>
        <v>13.2</v>
      </c>
      <c r="R11" s="158"/>
      <c r="S11" s="158" t="s">
        <v>110</v>
      </c>
      <c r="T11" s="158" t="s">
        <v>111</v>
      </c>
      <c r="U11" s="158">
        <v>0.84770000000000001</v>
      </c>
      <c r="V11" s="158">
        <f>ROUND(E11*U11,2)</f>
        <v>20.34</v>
      </c>
      <c r="W11" s="158"/>
      <c r="X11" s="158" t="s">
        <v>112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3">
        <v>3</v>
      </c>
      <c r="B12" s="174" t="s">
        <v>118</v>
      </c>
      <c r="C12" s="188" t="s">
        <v>119</v>
      </c>
      <c r="D12" s="175" t="s">
        <v>120</v>
      </c>
      <c r="E12" s="176">
        <v>213.15365</v>
      </c>
      <c r="F12" s="177"/>
      <c r="G12" s="17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8"/>
      <c r="S12" s="158" t="s">
        <v>110</v>
      </c>
      <c r="T12" s="158" t="s">
        <v>111</v>
      </c>
      <c r="U12" s="158">
        <v>1.0999999999999999E-2</v>
      </c>
      <c r="V12" s="158">
        <f>ROUND(E12*U12,2)</f>
        <v>2.34</v>
      </c>
      <c r="W12" s="158"/>
      <c r="X12" s="158" t="s">
        <v>112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9" t="s">
        <v>121</v>
      </c>
      <c r="D13" s="160"/>
      <c r="E13" s="161">
        <v>126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9" t="s">
        <v>122</v>
      </c>
      <c r="D14" s="160"/>
      <c r="E14" s="161">
        <v>87.153649999999999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115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3">
        <v>4</v>
      </c>
      <c r="B15" s="174" t="s">
        <v>123</v>
      </c>
      <c r="C15" s="188" t="s">
        <v>124</v>
      </c>
      <c r="D15" s="175" t="s">
        <v>120</v>
      </c>
      <c r="E15" s="176">
        <v>1065.7682500000001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8"/>
      <c r="S15" s="158" t="s">
        <v>110</v>
      </c>
      <c r="T15" s="158" t="s">
        <v>111</v>
      </c>
      <c r="U15" s="158">
        <v>0</v>
      </c>
      <c r="V15" s="158">
        <f>ROUND(E15*U15,2)</f>
        <v>0</v>
      </c>
      <c r="W15" s="158"/>
      <c r="X15" s="158" t="s">
        <v>112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9" t="s">
        <v>125</v>
      </c>
      <c r="D16" s="160"/>
      <c r="E16" s="161">
        <v>1065.7682500000001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3">
        <v>5</v>
      </c>
      <c r="B17" s="174" t="s">
        <v>126</v>
      </c>
      <c r="C17" s="188" t="s">
        <v>127</v>
      </c>
      <c r="D17" s="175" t="s">
        <v>120</v>
      </c>
      <c r="E17" s="176">
        <v>116.22365000000001</v>
      </c>
      <c r="F17" s="177"/>
      <c r="G17" s="178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110</v>
      </c>
      <c r="T17" s="158" t="s">
        <v>111</v>
      </c>
      <c r="U17" s="158">
        <v>0.2</v>
      </c>
      <c r="V17" s="158">
        <f>ROUND(E17*U17,2)</f>
        <v>23.24</v>
      </c>
      <c r="W17" s="158"/>
      <c r="X17" s="158" t="s">
        <v>112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9" t="s">
        <v>128</v>
      </c>
      <c r="D18" s="160"/>
      <c r="E18" s="161">
        <v>26.07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115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9" t="s">
        <v>129</v>
      </c>
      <c r="D19" s="160"/>
      <c r="E19" s="161">
        <v>87.153649999999999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9" t="s">
        <v>130</v>
      </c>
      <c r="D20" s="160"/>
      <c r="E20" s="161">
        <v>3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9">
        <v>6</v>
      </c>
      <c r="B21" s="180" t="s">
        <v>131</v>
      </c>
      <c r="C21" s="190" t="s">
        <v>132</v>
      </c>
      <c r="D21" s="181" t="s">
        <v>109</v>
      </c>
      <c r="E21" s="182">
        <v>630</v>
      </c>
      <c r="F21" s="183"/>
      <c r="G21" s="18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110</v>
      </c>
      <c r="T21" s="158" t="s">
        <v>111</v>
      </c>
      <c r="U21" s="158">
        <v>0.06</v>
      </c>
      <c r="V21" s="158">
        <f>ROUND(E21*U21,2)</f>
        <v>37.799999999999997</v>
      </c>
      <c r="W21" s="158"/>
      <c r="X21" s="158" t="s">
        <v>112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9">
        <v>7</v>
      </c>
      <c r="B22" s="180" t="s">
        <v>133</v>
      </c>
      <c r="C22" s="190" t="s">
        <v>134</v>
      </c>
      <c r="D22" s="181" t="s">
        <v>109</v>
      </c>
      <c r="E22" s="182">
        <v>630</v>
      </c>
      <c r="F22" s="183"/>
      <c r="G22" s="184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110</v>
      </c>
      <c r="T22" s="158" t="s">
        <v>111</v>
      </c>
      <c r="U22" s="158">
        <v>1.7999999999999999E-2</v>
      </c>
      <c r="V22" s="158">
        <f>ROUND(E22*U22,2)</f>
        <v>11.34</v>
      </c>
      <c r="W22" s="158"/>
      <c r="X22" s="158" t="s">
        <v>112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9">
        <v>8</v>
      </c>
      <c r="B23" s="180" t="s">
        <v>136</v>
      </c>
      <c r="C23" s="190" t="s">
        <v>137</v>
      </c>
      <c r="D23" s="181" t="s">
        <v>109</v>
      </c>
      <c r="E23" s="182">
        <v>630</v>
      </c>
      <c r="F23" s="183"/>
      <c r="G23" s="184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110</v>
      </c>
      <c r="T23" s="158" t="s">
        <v>111</v>
      </c>
      <c r="U23" s="158">
        <v>0.126</v>
      </c>
      <c r="V23" s="158">
        <f>ROUND(E23*U23,2)</f>
        <v>79.38</v>
      </c>
      <c r="W23" s="158"/>
      <c r="X23" s="158" t="s">
        <v>112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3">
        <v>9</v>
      </c>
      <c r="B24" s="174" t="s">
        <v>138</v>
      </c>
      <c r="C24" s="188" t="s">
        <v>139</v>
      </c>
      <c r="D24" s="175" t="s">
        <v>120</v>
      </c>
      <c r="E24" s="176">
        <v>2</v>
      </c>
      <c r="F24" s="177"/>
      <c r="G24" s="178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8">
        <v>1.6</v>
      </c>
      <c r="O24" s="158">
        <f>ROUND(E24*N24,2)</f>
        <v>3.2</v>
      </c>
      <c r="P24" s="158">
        <v>0</v>
      </c>
      <c r="Q24" s="158">
        <f>ROUND(E24*P24,2)</f>
        <v>0</v>
      </c>
      <c r="R24" s="158"/>
      <c r="S24" s="158" t="s">
        <v>140</v>
      </c>
      <c r="T24" s="158" t="s">
        <v>141</v>
      </c>
      <c r="U24" s="158">
        <v>0</v>
      </c>
      <c r="V24" s="158">
        <f>ROUND(E24*U24,2)</f>
        <v>0</v>
      </c>
      <c r="W24" s="158"/>
      <c r="X24" s="158" t="s">
        <v>112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9" t="s">
        <v>142</v>
      </c>
      <c r="D25" s="160"/>
      <c r="E25" s="161">
        <v>2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115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3">
        <v>10</v>
      </c>
      <c r="B26" s="174" t="s">
        <v>143</v>
      </c>
      <c r="C26" s="188" t="s">
        <v>144</v>
      </c>
      <c r="D26" s="175" t="s">
        <v>145</v>
      </c>
      <c r="E26" s="176">
        <v>4.41</v>
      </c>
      <c r="F26" s="177"/>
      <c r="G26" s="178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1</v>
      </c>
      <c r="O26" s="158">
        <f>ROUND(E26*N26,2)</f>
        <v>4.41</v>
      </c>
      <c r="P26" s="158">
        <v>0</v>
      </c>
      <c r="Q26" s="158">
        <f>ROUND(E26*P26,2)</f>
        <v>0</v>
      </c>
      <c r="R26" s="158"/>
      <c r="S26" s="158" t="s">
        <v>110</v>
      </c>
      <c r="T26" s="158" t="s">
        <v>111</v>
      </c>
      <c r="U26" s="158">
        <v>0</v>
      </c>
      <c r="V26" s="158">
        <f>ROUND(E26*U26,2)</f>
        <v>0</v>
      </c>
      <c r="W26" s="158"/>
      <c r="X26" s="158" t="s">
        <v>146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147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9" t="s">
        <v>148</v>
      </c>
      <c r="D27" s="160"/>
      <c r="E27" s="161">
        <v>4.41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115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9">
        <v>11</v>
      </c>
      <c r="B28" s="180" t="s">
        <v>149</v>
      </c>
      <c r="C28" s="190" t="s">
        <v>150</v>
      </c>
      <c r="D28" s="181" t="s">
        <v>151</v>
      </c>
      <c r="E28" s="182">
        <v>23.73</v>
      </c>
      <c r="F28" s="183"/>
      <c r="G28" s="18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1E-3</v>
      </c>
      <c r="O28" s="158">
        <f>ROUND(E28*N28,2)</f>
        <v>0.02</v>
      </c>
      <c r="P28" s="158">
        <v>0</v>
      </c>
      <c r="Q28" s="158">
        <f>ROUND(E28*P28,2)</f>
        <v>0</v>
      </c>
      <c r="R28" s="158" t="s">
        <v>152</v>
      </c>
      <c r="S28" s="158" t="s">
        <v>110</v>
      </c>
      <c r="T28" s="158" t="s">
        <v>111</v>
      </c>
      <c r="U28" s="158">
        <v>0</v>
      </c>
      <c r="V28" s="158">
        <f>ROUND(E28*U28,2)</f>
        <v>0</v>
      </c>
      <c r="W28" s="158"/>
      <c r="X28" s="158" t="s">
        <v>153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154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12</v>
      </c>
      <c r="B29" s="174" t="s">
        <v>155</v>
      </c>
      <c r="C29" s="188" t="s">
        <v>156</v>
      </c>
      <c r="D29" s="175" t="s">
        <v>120</v>
      </c>
      <c r="E29" s="176">
        <v>132.30000000000001</v>
      </c>
      <c r="F29" s="177"/>
      <c r="G29" s="178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8">
        <v>1.67</v>
      </c>
      <c r="O29" s="158">
        <f>ROUND(E29*N29,2)</f>
        <v>220.94</v>
      </c>
      <c r="P29" s="158">
        <v>0</v>
      </c>
      <c r="Q29" s="158">
        <f>ROUND(E29*P29,2)</f>
        <v>0</v>
      </c>
      <c r="R29" s="158" t="s">
        <v>152</v>
      </c>
      <c r="S29" s="158" t="s">
        <v>110</v>
      </c>
      <c r="T29" s="158" t="s">
        <v>111</v>
      </c>
      <c r="U29" s="158">
        <v>0</v>
      </c>
      <c r="V29" s="158">
        <f>ROUND(E29*U29,2)</f>
        <v>0</v>
      </c>
      <c r="W29" s="158"/>
      <c r="X29" s="158" t="s">
        <v>153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154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9" t="s">
        <v>157</v>
      </c>
      <c r="D30" s="160"/>
      <c r="E30" s="161">
        <v>132.30000000000001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115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3">
        <v>13</v>
      </c>
      <c r="B31" s="174" t="s">
        <v>158</v>
      </c>
      <c r="C31" s="188" t="s">
        <v>159</v>
      </c>
      <c r="D31" s="175" t="s">
        <v>145</v>
      </c>
      <c r="E31" s="176">
        <v>152.82392999999999</v>
      </c>
      <c r="F31" s="177"/>
      <c r="G31" s="178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1</v>
      </c>
      <c r="O31" s="158">
        <f>ROUND(E31*N31,2)</f>
        <v>152.82</v>
      </c>
      <c r="P31" s="158">
        <v>0</v>
      </c>
      <c r="Q31" s="158">
        <f>ROUND(E31*P31,2)</f>
        <v>0</v>
      </c>
      <c r="R31" s="158"/>
      <c r="S31" s="158" t="s">
        <v>140</v>
      </c>
      <c r="T31" s="158" t="s">
        <v>111</v>
      </c>
      <c r="U31" s="158">
        <v>0</v>
      </c>
      <c r="V31" s="158">
        <f>ROUND(E31*U31,2)</f>
        <v>0</v>
      </c>
      <c r="W31" s="158"/>
      <c r="X31" s="158" t="s">
        <v>153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154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9" t="s">
        <v>160</v>
      </c>
      <c r="D32" s="160"/>
      <c r="E32" s="161">
        <v>152.82392999999999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3">
        <v>14</v>
      </c>
      <c r="B33" s="174" t="s">
        <v>161</v>
      </c>
      <c r="C33" s="188" t="s">
        <v>162</v>
      </c>
      <c r="D33" s="175" t="s">
        <v>145</v>
      </c>
      <c r="E33" s="176">
        <v>38.322899999999997</v>
      </c>
      <c r="F33" s="177"/>
      <c r="G33" s="178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1</v>
      </c>
      <c r="O33" s="158">
        <f>ROUND(E33*N33,2)</f>
        <v>38.32</v>
      </c>
      <c r="P33" s="158">
        <v>0</v>
      </c>
      <c r="Q33" s="158">
        <f>ROUND(E33*P33,2)</f>
        <v>0</v>
      </c>
      <c r="R33" s="158" t="s">
        <v>152</v>
      </c>
      <c r="S33" s="158" t="s">
        <v>110</v>
      </c>
      <c r="T33" s="158" t="s">
        <v>111</v>
      </c>
      <c r="U33" s="158">
        <v>0</v>
      </c>
      <c r="V33" s="158">
        <f>ROUND(E33*U33,2)</f>
        <v>0</v>
      </c>
      <c r="W33" s="158"/>
      <c r="X33" s="158" t="s">
        <v>153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154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9" t="s">
        <v>163</v>
      </c>
      <c r="D34" s="160"/>
      <c r="E34" s="161">
        <v>38.322899999999997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115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7" t="s">
        <v>105</v>
      </c>
      <c r="B35" s="168" t="s">
        <v>55</v>
      </c>
      <c r="C35" s="187" t="s">
        <v>56</v>
      </c>
      <c r="D35" s="169"/>
      <c r="E35" s="170"/>
      <c r="F35" s="171"/>
      <c r="G35" s="172">
        <f>SUMIF(AG36:AG41,"&lt;&gt;NOR",G36:G41)</f>
        <v>0</v>
      </c>
      <c r="H35" s="166"/>
      <c r="I35" s="166">
        <f>SUM(I36:I41)</f>
        <v>0</v>
      </c>
      <c r="J35" s="166"/>
      <c r="K35" s="166">
        <f>SUM(K36:K41)</f>
        <v>0</v>
      </c>
      <c r="L35" s="166"/>
      <c r="M35" s="166">
        <f>SUM(M36:M41)</f>
        <v>0</v>
      </c>
      <c r="N35" s="166"/>
      <c r="O35" s="166">
        <f>SUM(O36:O41)</f>
        <v>0</v>
      </c>
      <c r="P35" s="166"/>
      <c r="Q35" s="166">
        <f>SUM(Q36:Q41)</f>
        <v>0</v>
      </c>
      <c r="R35" s="166"/>
      <c r="S35" s="166"/>
      <c r="T35" s="166"/>
      <c r="U35" s="166"/>
      <c r="V35" s="166">
        <f>SUM(V36:V41)</f>
        <v>0</v>
      </c>
      <c r="W35" s="166"/>
      <c r="X35" s="166"/>
      <c r="AG35" t="s">
        <v>106</v>
      </c>
    </row>
    <row r="36" spans="1:60" ht="33.75" outlineLevel="1" x14ac:dyDescent="0.2">
      <c r="A36" s="179">
        <v>15</v>
      </c>
      <c r="B36" s="180" t="s">
        <v>164</v>
      </c>
      <c r="C36" s="190" t="s">
        <v>165</v>
      </c>
      <c r="D36" s="181" t="s">
        <v>166</v>
      </c>
      <c r="E36" s="182">
        <v>1</v>
      </c>
      <c r="F36" s="183"/>
      <c r="G36" s="184">
        <f t="shared" ref="G36:G41" si="0">ROUND(E36*F36,2)</f>
        <v>0</v>
      </c>
      <c r="H36" s="159"/>
      <c r="I36" s="158">
        <f t="shared" ref="I36:I41" si="1">ROUND(E36*H36,2)</f>
        <v>0</v>
      </c>
      <c r="J36" s="159"/>
      <c r="K36" s="158">
        <f t="shared" ref="K36:K41" si="2">ROUND(E36*J36,2)</f>
        <v>0</v>
      </c>
      <c r="L36" s="158">
        <v>21</v>
      </c>
      <c r="M36" s="158">
        <f t="shared" ref="M36:M41" si="3">G36*(1+L36/100)</f>
        <v>0</v>
      </c>
      <c r="N36" s="158">
        <v>0</v>
      </c>
      <c r="O36" s="158">
        <f t="shared" ref="O36:O41" si="4">ROUND(E36*N36,2)</f>
        <v>0</v>
      </c>
      <c r="P36" s="158">
        <v>0</v>
      </c>
      <c r="Q36" s="158">
        <f t="shared" ref="Q36:Q41" si="5">ROUND(E36*P36,2)</f>
        <v>0</v>
      </c>
      <c r="R36" s="158"/>
      <c r="S36" s="158" t="s">
        <v>140</v>
      </c>
      <c r="T36" s="158" t="s">
        <v>141</v>
      </c>
      <c r="U36" s="158">
        <v>0</v>
      </c>
      <c r="V36" s="158">
        <f t="shared" ref="V36:V41" si="6">ROUND(E36*U36,2)</f>
        <v>0</v>
      </c>
      <c r="W36" s="158"/>
      <c r="X36" s="158" t="s">
        <v>112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33.75" outlineLevel="1" x14ac:dyDescent="0.2">
      <c r="A37" s="179">
        <v>16</v>
      </c>
      <c r="B37" s="180" t="s">
        <v>167</v>
      </c>
      <c r="C37" s="190" t="s">
        <v>168</v>
      </c>
      <c r="D37" s="181" t="s">
        <v>169</v>
      </c>
      <c r="E37" s="182">
        <v>1</v>
      </c>
      <c r="F37" s="183"/>
      <c r="G37" s="184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21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140</v>
      </c>
      <c r="T37" s="158" t="s">
        <v>141</v>
      </c>
      <c r="U37" s="158">
        <v>0</v>
      </c>
      <c r="V37" s="158">
        <f t="shared" si="6"/>
        <v>0</v>
      </c>
      <c r="W37" s="158"/>
      <c r="X37" s="158" t="s">
        <v>112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33.75" outlineLevel="1" x14ac:dyDescent="0.2">
      <c r="A38" s="179">
        <v>17</v>
      </c>
      <c r="B38" s="180" t="s">
        <v>170</v>
      </c>
      <c r="C38" s="190" t="s">
        <v>171</v>
      </c>
      <c r="D38" s="181" t="s">
        <v>166</v>
      </c>
      <c r="E38" s="182">
        <v>1</v>
      </c>
      <c r="F38" s="183"/>
      <c r="G38" s="184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21</v>
      </c>
      <c r="M38" s="158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8"/>
      <c r="S38" s="158" t="s">
        <v>140</v>
      </c>
      <c r="T38" s="158" t="s">
        <v>141</v>
      </c>
      <c r="U38" s="158">
        <v>0</v>
      </c>
      <c r="V38" s="158">
        <f t="shared" si="6"/>
        <v>0</v>
      </c>
      <c r="W38" s="158"/>
      <c r="X38" s="158" t="s">
        <v>112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9">
        <v>18</v>
      </c>
      <c r="B39" s="180" t="s">
        <v>172</v>
      </c>
      <c r="C39" s="190" t="s">
        <v>173</v>
      </c>
      <c r="D39" s="181" t="s">
        <v>169</v>
      </c>
      <c r="E39" s="182">
        <v>1</v>
      </c>
      <c r="F39" s="183"/>
      <c r="G39" s="184">
        <f t="shared" si="0"/>
        <v>0</v>
      </c>
      <c r="H39" s="159"/>
      <c r="I39" s="158">
        <f t="shared" si="1"/>
        <v>0</v>
      </c>
      <c r="J39" s="159"/>
      <c r="K39" s="158">
        <f t="shared" si="2"/>
        <v>0</v>
      </c>
      <c r="L39" s="158">
        <v>21</v>
      </c>
      <c r="M39" s="158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8"/>
      <c r="S39" s="158" t="s">
        <v>140</v>
      </c>
      <c r="T39" s="158" t="s">
        <v>141</v>
      </c>
      <c r="U39" s="158">
        <v>0</v>
      </c>
      <c r="V39" s="158">
        <f t="shared" si="6"/>
        <v>0</v>
      </c>
      <c r="W39" s="158"/>
      <c r="X39" s="158" t="s">
        <v>112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9">
        <v>19</v>
      </c>
      <c r="B40" s="180" t="s">
        <v>174</v>
      </c>
      <c r="C40" s="190" t="s">
        <v>175</v>
      </c>
      <c r="D40" s="181" t="s">
        <v>166</v>
      </c>
      <c r="E40" s="182">
        <v>1</v>
      </c>
      <c r="F40" s="183"/>
      <c r="G40" s="184">
        <f t="shared" si="0"/>
        <v>0</v>
      </c>
      <c r="H40" s="159"/>
      <c r="I40" s="158">
        <f t="shared" si="1"/>
        <v>0</v>
      </c>
      <c r="J40" s="159"/>
      <c r="K40" s="158">
        <f t="shared" si="2"/>
        <v>0</v>
      </c>
      <c r="L40" s="158">
        <v>21</v>
      </c>
      <c r="M40" s="158">
        <f t="shared" si="3"/>
        <v>0</v>
      </c>
      <c r="N40" s="158">
        <v>0</v>
      </c>
      <c r="O40" s="158">
        <f t="shared" si="4"/>
        <v>0</v>
      </c>
      <c r="P40" s="158">
        <v>0</v>
      </c>
      <c r="Q40" s="158">
        <f t="shared" si="5"/>
        <v>0</v>
      </c>
      <c r="R40" s="158"/>
      <c r="S40" s="158" t="s">
        <v>140</v>
      </c>
      <c r="T40" s="158" t="s">
        <v>141</v>
      </c>
      <c r="U40" s="158">
        <v>0</v>
      </c>
      <c r="V40" s="158">
        <f t="shared" si="6"/>
        <v>0</v>
      </c>
      <c r="W40" s="158"/>
      <c r="X40" s="158" t="s">
        <v>112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33.75" outlineLevel="1" x14ac:dyDescent="0.2">
      <c r="A41" s="179">
        <v>20</v>
      </c>
      <c r="B41" s="180" t="s">
        <v>176</v>
      </c>
      <c r="C41" s="190" t="s">
        <v>177</v>
      </c>
      <c r="D41" s="181" t="s">
        <v>169</v>
      </c>
      <c r="E41" s="182">
        <v>1</v>
      </c>
      <c r="F41" s="183"/>
      <c r="G41" s="184">
        <f t="shared" si="0"/>
        <v>0</v>
      </c>
      <c r="H41" s="159"/>
      <c r="I41" s="158">
        <f t="shared" si="1"/>
        <v>0</v>
      </c>
      <c r="J41" s="159"/>
      <c r="K41" s="158">
        <f t="shared" si="2"/>
        <v>0</v>
      </c>
      <c r="L41" s="158">
        <v>21</v>
      </c>
      <c r="M41" s="158">
        <f t="shared" si="3"/>
        <v>0</v>
      </c>
      <c r="N41" s="158">
        <v>0</v>
      </c>
      <c r="O41" s="158">
        <f t="shared" si="4"/>
        <v>0</v>
      </c>
      <c r="P41" s="158">
        <v>0</v>
      </c>
      <c r="Q41" s="158">
        <f t="shared" si="5"/>
        <v>0</v>
      </c>
      <c r="R41" s="158"/>
      <c r="S41" s="158" t="s">
        <v>140</v>
      </c>
      <c r="T41" s="158" t="s">
        <v>141</v>
      </c>
      <c r="U41" s="158">
        <v>0</v>
      </c>
      <c r="V41" s="158">
        <f t="shared" si="6"/>
        <v>0</v>
      </c>
      <c r="W41" s="158"/>
      <c r="X41" s="158" t="s">
        <v>112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7" t="s">
        <v>105</v>
      </c>
      <c r="B42" s="168" t="s">
        <v>57</v>
      </c>
      <c r="C42" s="187" t="s">
        <v>58</v>
      </c>
      <c r="D42" s="169"/>
      <c r="E42" s="170"/>
      <c r="F42" s="171"/>
      <c r="G42" s="172">
        <f>SUMIF(AG43:AG89,"&lt;&gt;NOR",G43:G89)</f>
        <v>0</v>
      </c>
      <c r="H42" s="166"/>
      <c r="I42" s="166">
        <f>SUM(I43:I89)</f>
        <v>0</v>
      </c>
      <c r="J42" s="166"/>
      <c r="K42" s="166">
        <f>SUM(K43:K89)</f>
        <v>0</v>
      </c>
      <c r="L42" s="166"/>
      <c r="M42" s="166">
        <f>SUM(M43:M89)</f>
        <v>0</v>
      </c>
      <c r="N42" s="166"/>
      <c r="O42" s="166">
        <f>SUM(O43:O89)</f>
        <v>2.92</v>
      </c>
      <c r="P42" s="166"/>
      <c r="Q42" s="166">
        <f>SUM(Q43:Q89)</f>
        <v>428.65000000000003</v>
      </c>
      <c r="R42" s="166"/>
      <c r="S42" s="166"/>
      <c r="T42" s="166"/>
      <c r="U42" s="166"/>
      <c r="V42" s="166">
        <f>SUM(V43:V89)</f>
        <v>1172.4000000000001</v>
      </c>
      <c r="W42" s="166"/>
      <c r="X42" s="166"/>
      <c r="AG42" t="s">
        <v>106</v>
      </c>
    </row>
    <row r="43" spans="1:60" outlineLevel="1" x14ac:dyDescent="0.2">
      <c r="A43" s="173">
        <v>21</v>
      </c>
      <c r="B43" s="174" t="s">
        <v>178</v>
      </c>
      <c r="C43" s="188" t="s">
        <v>179</v>
      </c>
      <c r="D43" s="175" t="s">
        <v>109</v>
      </c>
      <c r="E43" s="176">
        <v>23.7</v>
      </c>
      <c r="F43" s="177"/>
      <c r="G43" s="178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3.6000000000000002E-4</v>
      </c>
      <c r="O43" s="158">
        <f>ROUND(E43*N43,2)</f>
        <v>0.01</v>
      </c>
      <c r="P43" s="158">
        <v>0.83699999999999997</v>
      </c>
      <c r="Q43" s="158">
        <f>ROUND(E43*P43,2)</f>
        <v>19.84</v>
      </c>
      <c r="R43" s="158"/>
      <c r="S43" s="158" t="s">
        <v>110</v>
      </c>
      <c r="T43" s="158" t="s">
        <v>111</v>
      </c>
      <c r="U43" s="158">
        <v>0.68</v>
      </c>
      <c r="V43" s="158">
        <f>ROUND(E43*U43,2)</f>
        <v>16.12</v>
      </c>
      <c r="W43" s="158"/>
      <c r="X43" s="158" t="s">
        <v>112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9" t="s">
        <v>180</v>
      </c>
      <c r="D44" s="160"/>
      <c r="E44" s="161">
        <v>23.7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3">
        <v>22</v>
      </c>
      <c r="B45" s="174" t="s">
        <v>181</v>
      </c>
      <c r="C45" s="188" t="s">
        <v>182</v>
      </c>
      <c r="D45" s="175" t="s">
        <v>120</v>
      </c>
      <c r="E45" s="176">
        <v>114.50075</v>
      </c>
      <c r="F45" s="177"/>
      <c r="G45" s="178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8">
        <v>5.4000000000000001E-4</v>
      </c>
      <c r="O45" s="158">
        <f>ROUND(E45*N45,2)</f>
        <v>0.06</v>
      </c>
      <c r="P45" s="158">
        <v>0.222</v>
      </c>
      <c r="Q45" s="158">
        <f>ROUND(E45*P45,2)</f>
        <v>25.42</v>
      </c>
      <c r="R45" s="158"/>
      <c r="S45" s="158" t="s">
        <v>110</v>
      </c>
      <c r="T45" s="158" t="s">
        <v>111</v>
      </c>
      <c r="U45" s="158">
        <v>0.47</v>
      </c>
      <c r="V45" s="158">
        <f>ROUND(E45*U45,2)</f>
        <v>53.82</v>
      </c>
      <c r="W45" s="158"/>
      <c r="X45" s="158" t="s">
        <v>112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55"/>
      <c r="B46" s="156"/>
      <c r="C46" s="189" t="s">
        <v>183</v>
      </c>
      <c r="D46" s="160"/>
      <c r="E46" s="161">
        <v>114.50075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115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3">
        <v>23</v>
      </c>
      <c r="B47" s="174" t="s">
        <v>184</v>
      </c>
      <c r="C47" s="188" t="s">
        <v>185</v>
      </c>
      <c r="D47" s="175" t="s">
        <v>120</v>
      </c>
      <c r="E47" s="176">
        <v>277.61108000000002</v>
      </c>
      <c r="F47" s="177"/>
      <c r="G47" s="178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9.7000000000000005E-4</v>
      </c>
      <c r="O47" s="158">
        <f>ROUND(E47*N47,2)</f>
        <v>0.27</v>
      </c>
      <c r="P47" s="158">
        <v>0.55000000000000004</v>
      </c>
      <c r="Q47" s="158">
        <f>ROUND(E47*P47,2)</f>
        <v>152.69</v>
      </c>
      <c r="R47" s="158"/>
      <c r="S47" s="158" t="s">
        <v>110</v>
      </c>
      <c r="T47" s="158" t="s">
        <v>111</v>
      </c>
      <c r="U47" s="158">
        <v>0.97</v>
      </c>
      <c r="V47" s="158">
        <f>ROUND(E47*U47,2)</f>
        <v>269.27999999999997</v>
      </c>
      <c r="W47" s="158"/>
      <c r="X47" s="158" t="s">
        <v>112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9" t="s">
        <v>186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115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33.75" outlineLevel="1" x14ac:dyDescent="0.2">
      <c r="A49" s="155"/>
      <c r="B49" s="156"/>
      <c r="C49" s="189" t="s">
        <v>187</v>
      </c>
      <c r="D49" s="160"/>
      <c r="E49" s="161">
        <v>274.47840000000002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115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9" t="s">
        <v>188</v>
      </c>
      <c r="D50" s="160"/>
      <c r="E50" s="161">
        <v>3.1326800000000001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115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1" t="s">
        <v>189</v>
      </c>
      <c r="D51" s="162"/>
      <c r="E51" s="163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115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2" t="s">
        <v>190</v>
      </c>
      <c r="D52" s="162"/>
      <c r="E52" s="163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115</v>
      </c>
      <c r="AH52" s="148">
        <v>2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33.75" outlineLevel="1" x14ac:dyDescent="0.2">
      <c r="A53" s="155"/>
      <c r="B53" s="156"/>
      <c r="C53" s="192" t="s">
        <v>191</v>
      </c>
      <c r="D53" s="162"/>
      <c r="E53" s="163">
        <v>27.965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115</v>
      </c>
      <c r="AH53" s="148">
        <v>2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33.75" outlineLevel="1" x14ac:dyDescent="0.2">
      <c r="A54" s="155"/>
      <c r="B54" s="156"/>
      <c r="C54" s="192" t="s">
        <v>192</v>
      </c>
      <c r="D54" s="162"/>
      <c r="E54" s="163">
        <v>51.499000000000002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115</v>
      </c>
      <c r="AH54" s="148">
        <v>2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33.75" outlineLevel="1" x14ac:dyDescent="0.2">
      <c r="A55" s="155"/>
      <c r="B55" s="156"/>
      <c r="C55" s="192" t="s">
        <v>193</v>
      </c>
      <c r="D55" s="162"/>
      <c r="E55" s="163">
        <v>9.6530000000000005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115</v>
      </c>
      <c r="AH55" s="148">
        <v>2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2" t="s">
        <v>194</v>
      </c>
      <c r="D56" s="162"/>
      <c r="E56" s="163">
        <v>28.41525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115</v>
      </c>
      <c r="AH56" s="148">
        <v>2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195</v>
      </c>
      <c r="D57" s="164"/>
      <c r="E57" s="165">
        <v>117.53225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115</v>
      </c>
      <c r="AH57" s="148">
        <v>3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2" t="s">
        <v>196</v>
      </c>
      <c r="D58" s="162"/>
      <c r="E58" s="163">
        <v>29.635909999999999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115</v>
      </c>
      <c r="AH58" s="148">
        <v>2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1" t="s">
        <v>197</v>
      </c>
      <c r="D59" s="162"/>
      <c r="E59" s="163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115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3">
        <v>24</v>
      </c>
      <c r="B60" s="174" t="s">
        <v>198</v>
      </c>
      <c r="C60" s="188" t="s">
        <v>199</v>
      </c>
      <c r="D60" s="175" t="s">
        <v>120</v>
      </c>
      <c r="E60" s="176">
        <v>118.97617</v>
      </c>
      <c r="F60" s="177"/>
      <c r="G60" s="178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8">
        <v>0</v>
      </c>
      <c r="O60" s="158">
        <f>ROUND(E60*N60,2)</f>
        <v>0</v>
      </c>
      <c r="P60" s="158">
        <v>0.55000000000000004</v>
      </c>
      <c r="Q60" s="158">
        <f>ROUND(E60*P60,2)</f>
        <v>65.44</v>
      </c>
      <c r="R60" s="158"/>
      <c r="S60" s="158" t="s">
        <v>110</v>
      </c>
      <c r="T60" s="158" t="s">
        <v>111</v>
      </c>
      <c r="U60" s="158">
        <v>0.48757</v>
      </c>
      <c r="V60" s="158">
        <f>ROUND(E60*U60,2)</f>
        <v>58.01</v>
      </c>
      <c r="W60" s="158"/>
      <c r="X60" s="158" t="s">
        <v>112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9" t="s">
        <v>200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115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33.75" outlineLevel="1" x14ac:dyDescent="0.2">
      <c r="A62" s="155"/>
      <c r="B62" s="156"/>
      <c r="C62" s="189" t="s">
        <v>201</v>
      </c>
      <c r="D62" s="160"/>
      <c r="E62" s="161">
        <v>117.6336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115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202</v>
      </c>
      <c r="D63" s="160"/>
      <c r="E63" s="161">
        <v>1.3425800000000001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115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73">
        <v>25</v>
      </c>
      <c r="B64" s="174" t="s">
        <v>203</v>
      </c>
      <c r="C64" s="188" t="s">
        <v>204</v>
      </c>
      <c r="D64" s="175" t="s">
        <v>120</v>
      </c>
      <c r="E64" s="176">
        <v>8.2949999999999999</v>
      </c>
      <c r="F64" s="177"/>
      <c r="G64" s="178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8">
        <v>2E-3</v>
      </c>
      <c r="O64" s="158">
        <f>ROUND(E64*N64,2)</f>
        <v>0.02</v>
      </c>
      <c r="P64" s="158">
        <v>1.8049999999999999</v>
      </c>
      <c r="Q64" s="158">
        <f>ROUND(E64*P64,2)</f>
        <v>14.97</v>
      </c>
      <c r="R64" s="158"/>
      <c r="S64" s="158" t="s">
        <v>110</v>
      </c>
      <c r="T64" s="158" t="s">
        <v>111</v>
      </c>
      <c r="U64" s="158">
        <v>3.46</v>
      </c>
      <c r="V64" s="158">
        <f>ROUND(E64*U64,2)</f>
        <v>28.7</v>
      </c>
      <c r="W64" s="158"/>
      <c r="X64" s="158" t="s">
        <v>112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9" t="s">
        <v>205</v>
      </c>
      <c r="D65" s="160"/>
      <c r="E65" s="161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115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206</v>
      </c>
      <c r="D66" s="160"/>
      <c r="E66" s="161">
        <v>8.2949999999999999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115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3">
        <v>26</v>
      </c>
      <c r="B67" s="174" t="s">
        <v>207</v>
      </c>
      <c r="C67" s="188" t="s">
        <v>208</v>
      </c>
      <c r="D67" s="175" t="s">
        <v>120</v>
      </c>
      <c r="E67" s="176">
        <v>24.91018</v>
      </c>
      <c r="F67" s="177"/>
      <c r="G67" s="178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8">
        <v>1.47E-3</v>
      </c>
      <c r="O67" s="158">
        <f>ROUND(E67*N67,2)</f>
        <v>0.04</v>
      </c>
      <c r="P67" s="158">
        <v>2.38</v>
      </c>
      <c r="Q67" s="158">
        <f>ROUND(E67*P67,2)</f>
        <v>59.29</v>
      </c>
      <c r="R67" s="158"/>
      <c r="S67" s="158" t="s">
        <v>110</v>
      </c>
      <c r="T67" s="158" t="s">
        <v>111</v>
      </c>
      <c r="U67" s="158">
        <v>9.3800000000000008</v>
      </c>
      <c r="V67" s="158">
        <f>ROUND(E67*U67,2)</f>
        <v>233.66</v>
      </c>
      <c r="W67" s="158"/>
      <c r="X67" s="158" t="s">
        <v>112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209</v>
      </c>
      <c r="D68" s="160"/>
      <c r="E68" s="161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115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1" t="s">
        <v>189</v>
      </c>
      <c r="D69" s="162"/>
      <c r="E69" s="163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115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33.75" outlineLevel="1" x14ac:dyDescent="0.2">
      <c r="A70" s="155"/>
      <c r="B70" s="156"/>
      <c r="C70" s="192" t="s">
        <v>210</v>
      </c>
      <c r="D70" s="162"/>
      <c r="E70" s="163">
        <v>37.747450000000001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115</v>
      </c>
      <c r="AH70" s="148">
        <v>2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33.75" outlineLevel="1" x14ac:dyDescent="0.2">
      <c r="A71" s="155"/>
      <c r="B71" s="156"/>
      <c r="C71" s="192" t="s">
        <v>211</v>
      </c>
      <c r="D71" s="162"/>
      <c r="E71" s="163">
        <v>8.6624999999999996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115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33.75" outlineLevel="1" x14ac:dyDescent="0.2">
      <c r="A72" s="155"/>
      <c r="B72" s="156"/>
      <c r="C72" s="192" t="s">
        <v>212</v>
      </c>
      <c r="D72" s="162"/>
      <c r="E72" s="163">
        <v>12.9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115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1" t="s">
        <v>197</v>
      </c>
      <c r="D73" s="162"/>
      <c r="E73" s="163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115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9" t="s">
        <v>213</v>
      </c>
      <c r="D74" s="160"/>
      <c r="E74" s="161">
        <v>24.91018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115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3">
        <v>27</v>
      </c>
      <c r="B75" s="174" t="s">
        <v>214</v>
      </c>
      <c r="C75" s="188" t="s">
        <v>215</v>
      </c>
      <c r="D75" s="175" t="s">
        <v>120</v>
      </c>
      <c r="E75" s="176">
        <v>16.60679</v>
      </c>
      <c r="F75" s="177"/>
      <c r="G75" s="178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21</v>
      </c>
      <c r="M75" s="158">
        <f>G75*(1+L75/100)</f>
        <v>0</v>
      </c>
      <c r="N75" s="158">
        <v>1.31E-3</v>
      </c>
      <c r="O75" s="158">
        <f>ROUND(E75*N75,2)</f>
        <v>0.02</v>
      </c>
      <c r="P75" s="158">
        <v>2.41</v>
      </c>
      <c r="Q75" s="158">
        <f>ROUND(E75*P75,2)</f>
        <v>40.020000000000003</v>
      </c>
      <c r="R75" s="158"/>
      <c r="S75" s="158" t="s">
        <v>110</v>
      </c>
      <c r="T75" s="158" t="s">
        <v>111</v>
      </c>
      <c r="U75" s="158">
        <v>21.67</v>
      </c>
      <c r="V75" s="158">
        <f>ROUND(E75*U75,2)</f>
        <v>359.87</v>
      </c>
      <c r="W75" s="158"/>
      <c r="X75" s="158" t="s">
        <v>112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9" t="s">
        <v>216</v>
      </c>
      <c r="D76" s="160"/>
      <c r="E76" s="161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115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9" t="s">
        <v>217</v>
      </c>
      <c r="D77" s="160"/>
      <c r="E77" s="161">
        <v>16.60679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115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3">
        <v>28</v>
      </c>
      <c r="B78" s="174" t="s">
        <v>218</v>
      </c>
      <c r="C78" s="188" t="s">
        <v>219</v>
      </c>
      <c r="D78" s="175" t="s">
        <v>120</v>
      </c>
      <c r="E78" s="176">
        <v>3.5550000000000002</v>
      </c>
      <c r="F78" s="177"/>
      <c r="G78" s="178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8">
        <v>2.3700000000000001E-3</v>
      </c>
      <c r="O78" s="158">
        <f>ROUND(E78*N78,2)</f>
        <v>0.01</v>
      </c>
      <c r="P78" s="158">
        <v>1.8049999999999999</v>
      </c>
      <c r="Q78" s="158">
        <f>ROUND(E78*P78,2)</f>
        <v>6.42</v>
      </c>
      <c r="R78" s="158"/>
      <c r="S78" s="158" t="s">
        <v>110</v>
      </c>
      <c r="T78" s="158" t="s">
        <v>111</v>
      </c>
      <c r="U78" s="158">
        <v>1.76</v>
      </c>
      <c r="V78" s="158">
        <f>ROUND(E78*U78,2)</f>
        <v>6.26</v>
      </c>
      <c r="W78" s="158"/>
      <c r="X78" s="158" t="s">
        <v>112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9" t="s">
        <v>220</v>
      </c>
      <c r="D79" s="160"/>
      <c r="E79" s="161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115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9" t="s">
        <v>221</v>
      </c>
      <c r="D80" s="160"/>
      <c r="E80" s="161">
        <v>3.5550000000000002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115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3">
        <v>29</v>
      </c>
      <c r="B81" s="174" t="s">
        <v>222</v>
      </c>
      <c r="C81" s="188" t="s">
        <v>223</v>
      </c>
      <c r="D81" s="175" t="s">
        <v>120</v>
      </c>
      <c r="E81" s="176">
        <v>10.675789999999999</v>
      </c>
      <c r="F81" s="177"/>
      <c r="G81" s="178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8">
        <v>3.48E-3</v>
      </c>
      <c r="O81" s="158">
        <f>ROUND(E81*N81,2)</f>
        <v>0.04</v>
      </c>
      <c r="P81" s="158">
        <v>2.38</v>
      </c>
      <c r="Q81" s="158">
        <f>ROUND(E81*P81,2)</f>
        <v>25.41</v>
      </c>
      <c r="R81" s="158"/>
      <c r="S81" s="158" t="s">
        <v>110</v>
      </c>
      <c r="T81" s="158" t="s">
        <v>111</v>
      </c>
      <c r="U81" s="158">
        <v>5.66</v>
      </c>
      <c r="V81" s="158">
        <f>ROUND(E81*U81,2)</f>
        <v>60.42</v>
      </c>
      <c r="W81" s="158"/>
      <c r="X81" s="158" t="s">
        <v>112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9" t="s">
        <v>224</v>
      </c>
      <c r="D82" s="160"/>
      <c r="E82" s="161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115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225</v>
      </c>
      <c r="D83" s="160"/>
      <c r="E83" s="161">
        <v>10.675789999999999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115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3">
        <v>30</v>
      </c>
      <c r="B84" s="174" t="s">
        <v>226</v>
      </c>
      <c r="C84" s="188" t="s">
        <v>227</v>
      </c>
      <c r="D84" s="175" t="s">
        <v>120</v>
      </c>
      <c r="E84" s="176">
        <v>7.1171899999999999</v>
      </c>
      <c r="F84" s="177"/>
      <c r="G84" s="178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21</v>
      </c>
      <c r="M84" s="158">
        <f>G84*(1+L84/100)</f>
        <v>0</v>
      </c>
      <c r="N84" s="158">
        <v>6.7400000000000003E-3</v>
      </c>
      <c r="O84" s="158">
        <f>ROUND(E84*N84,2)</f>
        <v>0.05</v>
      </c>
      <c r="P84" s="158">
        <v>2.41</v>
      </c>
      <c r="Q84" s="158">
        <f>ROUND(E84*P84,2)</f>
        <v>17.149999999999999</v>
      </c>
      <c r="R84" s="158"/>
      <c r="S84" s="158" t="s">
        <v>110</v>
      </c>
      <c r="T84" s="158" t="s">
        <v>111</v>
      </c>
      <c r="U84" s="158">
        <v>12.12</v>
      </c>
      <c r="V84" s="158">
        <f>ROUND(E84*U84,2)</f>
        <v>86.26</v>
      </c>
      <c r="W84" s="158"/>
      <c r="X84" s="158" t="s">
        <v>112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9" t="s">
        <v>228</v>
      </c>
      <c r="D85" s="160"/>
      <c r="E85" s="161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115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9" t="s">
        <v>229</v>
      </c>
      <c r="D86" s="160"/>
      <c r="E86" s="161">
        <v>7.1171899999999999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115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79">
        <v>31</v>
      </c>
      <c r="B87" s="180" t="s">
        <v>230</v>
      </c>
      <c r="C87" s="190" t="s">
        <v>231</v>
      </c>
      <c r="D87" s="181" t="s">
        <v>169</v>
      </c>
      <c r="E87" s="182">
        <v>1</v>
      </c>
      <c r="F87" s="183"/>
      <c r="G87" s="184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8">
        <v>0</v>
      </c>
      <c r="O87" s="158">
        <f>ROUND(E87*N87,2)</f>
        <v>0</v>
      </c>
      <c r="P87" s="158">
        <v>2</v>
      </c>
      <c r="Q87" s="158">
        <f>ROUND(E87*P87,2)</f>
        <v>2</v>
      </c>
      <c r="R87" s="158"/>
      <c r="S87" s="158" t="s">
        <v>140</v>
      </c>
      <c r="T87" s="158" t="s">
        <v>141</v>
      </c>
      <c r="U87" s="158">
        <v>0</v>
      </c>
      <c r="V87" s="158">
        <f>ROUND(E87*U87,2)</f>
        <v>0</v>
      </c>
      <c r="W87" s="158"/>
      <c r="X87" s="158" t="s">
        <v>112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9">
        <v>32</v>
      </c>
      <c r="B88" s="180" t="s">
        <v>232</v>
      </c>
      <c r="C88" s="190" t="s">
        <v>233</v>
      </c>
      <c r="D88" s="181" t="s">
        <v>169</v>
      </c>
      <c r="E88" s="182">
        <v>1</v>
      </c>
      <c r="F88" s="183"/>
      <c r="G88" s="184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140</v>
      </c>
      <c r="T88" s="158" t="s">
        <v>141</v>
      </c>
      <c r="U88" s="158">
        <v>0</v>
      </c>
      <c r="V88" s="158">
        <f>ROUND(E88*U88,2)</f>
        <v>0</v>
      </c>
      <c r="W88" s="158"/>
      <c r="X88" s="158" t="s">
        <v>112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79">
        <v>33</v>
      </c>
      <c r="B89" s="180" t="s">
        <v>234</v>
      </c>
      <c r="C89" s="190" t="s">
        <v>235</v>
      </c>
      <c r="D89" s="181" t="s">
        <v>236</v>
      </c>
      <c r="E89" s="182">
        <v>2</v>
      </c>
      <c r="F89" s="183"/>
      <c r="G89" s="184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1.2</v>
      </c>
      <c r="O89" s="158">
        <f>ROUND(E89*N89,2)</f>
        <v>2.4</v>
      </c>
      <c r="P89" s="158">
        <v>0</v>
      </c>
      <c r="Q89" s="158">
        <f>ROUND(E89*P89,2)</f>
        <v>0</v>
      </c>
      <c r="R89" s="158"/>
      <c r="S89" s="158" t="s">
        <v>140</v>
      </c>
      <c r="T89" s="158" t="s">
        <v>141</v>
      </c>
      <c r="U89" s="158">
        <v>0</v>
      </c>
      <c r="V89" s="158">
        <f>ROUND(E89*U89,2)</f>
        <v>0</v>
      </c>
      <c r="W89" s="158"/>
      <c r="X89" s="158" t="s">
        <v>112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x14ac:dyDescent="0.2">
      <c r="A90" s="167" t="s">
        <v>105</v>
      </c>
      <c r="B90" s="168" t="s">
        <v>59</v>
      </c>
      <c r="C90" s="187" t="s">
        <v>60</v>
      </c>
      <c r="D90" s="169"/>
      <c r="E90" s="170"/>
      <c r="F90" s="171"/>
      <c r="G90" s="172">
        <f>SUMIF(AG91:AG91,"&lt;&gt;NOR",G91:G91)</f>
        <v>0</v>
      </c>
      <c r="H90" s="166"/>
      <c r="I90" s="166">
        <f>SUM(I91:I91)</f>
        <v>0</v>
      </c>
      <c r="J90" s="166"/>
      <c r="K90" s="166">
        <f>SUM(K91:K91)</f>
        <v>0</v>
      </c>
      <c r="L90" s="166"/>
      <c r="M90" s="166">
        <f>SUM(M91:M91)</f>
        <v>0</v>
      </c>
      <c r="N90" s="166"/>
      <c r="O90" s="166">
        <f>SUM(O91:O91)</f>
        <v>0</v>
      </c>
      <c r="P90" s="166"/>
      <c r="Q90" s="166">
        <f>SUM(Q91:Q91)</f>
        <v>0</v>
      </c>
      <c r="R90" s="166"/>
      <c r="S90" s="166"/>
      <c r="T90" s="166"/>
      <c r="U90" s="166"/>
      <c r="V90" s="166">
        <f>SUM(V91:V91)</f>
        <v>360.08</v>
      </c>
      <c r="W90" s="166"/>
      <c r="X90" s="166"/>
      <c r="AG90" t="s">
        <v>106</v>
      </c>
    </row>
    <row r="91" spans="1:60" outlineLevel="1" x14ac:dyDescent="0.2">
      <c r="A91" s="179">
        <v>34</v>
      </c>
      <c r="B91" s="180" t="s">
        <v>237</v>
      </c>
      <c r="C91" s="190" t="s">
        <v>238</v>
      </c>
      <c r="D91" s="181" t="s">
        <v>145</v>
      </c>
      <c r="E91" s="182">
        <v>422.62970999999999</v>
      </c>
      <c r="F91" s="183"/>
      <c r="G91" s="184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8"/>
      <c r="S91" s="158" t="s">
        <v>110</v>
      </c>
      <c r="T91" s="158" t="s">
        <v>111</v>
      </c>
      <c r="U91" s="158">
        <v>0.85199999999999998</v>
      </c>
      <c r="V91" s="158">
        <f>ROUND(E91*U91,2)</f>
        <v>360.08</v>
      </c>
      <c r="W91" s="158"/>
      <c r="X91" s="158" t="s">
        <v>239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240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">
      <c r="A92" s="167" t="s">
        <v>105</v>
      </c>
      <c r="B92" s="168" t="s">
        <v>61</v>
      </c>
      <c r="C92" s="187" t="s">
        <v>62</v>
      </c>
      <c r="D92" s="169"/>
      <c r="E92" s="170"/>
      <c r="F92" s="171"/>
      <c r="G92" s="172">
        <f>SUMIF(AG93:AG95,"&lt;&gt;NOR",G93:G95)</f>
        <v>0</v>
      </c>
      <c r="H92" s="166"/>
      <c r="I92" s="166">
        <f>SUM(I93:I95)</f>
        <v>0</v>
      </c>
      <c r="J92" s="166"/>
      <c r="K92" s="166">
        <f>SUM(K93:K95)</f>
        <v>0</v>
      </c>
      <c r="L92" s="166"/>
      <c r="M92" s="166">
        <f>SUM(M93:M95)</f>
        <v>0</v>
      </c>
      <c r="N92" s="166"/>
      <c r="O92" s="166">
        <f>SUM(O93:O95)</f>
        <v>0</v>
      </c>
      <c r="P92" s="166"/>
      <c r="Q92" s="166">
        <f>SUM(Q93:Q95)</f>
        <v>1.41</v>
      </c>
      <c r="R92" s="166"/>
      <c r="S92" s="166"/>
      <c r="T92" s="166"/>
      <c r="U92" s="166"/>
      <c r="V92" s="166">
        <f>SUM(V93:V95)</f>
        <v>5.81</v>
      </c>
      <c r="W92" s="166"/>
      <c r="X92" s="166"/>
      <c r="AG92" t="s">
        <v>106</v>
      </c>
    </row>
    <row r="93" spans="1:60" outlineLevel="1" x14ac:dyDescent="0.2">
      <c r="A93" s="173">
        <v>35</v>
      </c>
      <c r="B93" s="174" t="s">
        <v>241</v>
      </c>
      <c r="C93" s="188" t="s">
        <v>242</v>
      </c>
      <c r="D93" s="175" t="s">
        <v>109</v>
      </c>
      <c r="E93" s="176">
        <v>145.1825</v>
      </c>
      <c r="F93" s="177"/>
      <c r="G93" s="178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8">
        <v>0</v>
      </c>
      <c r="O93" s="158">
        <f>ROUND(E93*N93,2)</f>
        <v>0</v>
      </c>
      <c r="P93" s="158">
        <v>9.7400000000000004E-3</v>
      </c>
      <c r="Q93" s="158">
        <f>ROUND(E93*P93,2)</f>
        <v>1.41</v>
      </c>
      <c r="R93" s="158"/>
      <c r="S93" s="158" t="s">
        <v>110</v>
      </c>
      <c r="T93" s="158" t="s">
        <v>111</v>
      </c>
      <c r="U93" s="158">
        <v>0.04</v>
      </c>
      <c r="V93" s="158">
        <f>ROUND(E93*U93,2)</f>
        <v>5.81</v>
      </c>
      <c r="W93" s="158"/>
      <c r="X93" s="158" t="s">
        <v>112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55"/>
      <c r="B94" s="156"/>
      <c r="C94" s="189" t="s">
        <v>243</v>
      </c>
      <c r="D94" s="160"/>
      <c r="E94" s="161">
        <v>145.1825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115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>
        <v>36</v>
      </c>
      <c r="B95" s="156" t="s">
        <v>244</v>
      </c>
      <c r="C95" s="194" t="s">
        <v>245</v>
      </c>
      <c r="D95" s="157" t="s">
        <v>0</v>
      </c>
      <c r="E95" s="185"/>
      <c r="F95" s="159"/>
      <c r="G95" s="158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8">
        <v>0</v>
      </c>
      <c r="O95" s="158">
        <f>ROUND(E95*N95,2)</f>
        <v>0</v>
      </c>
      <c r="P95" s="158">
        <v>0</v>
      </c>
      <c r="Q95" s="158">
        <f>ROUND(E95*P95,2)</f>
        <v>0</v>
      </c>
      <c r="R95" s="158"/>
      <c r="S95" s="158" t="s">
        <v>110</v>
      </c>
      <c r="T95" s="158" t="s">
        <v>111</v>
      </c>
      <c r="U95" s="158">
        <v>0</v>
      </c>
      <c r="V95" s="158">
        <f>ROUND(E95*U95,2)</f>
        <v>0</v>
      </c>
      <c r="W95" s="158"/>
      <c r="X95" s="158" t="s">
        <v>239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240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7" t="s">
        <v>105</v>
      </c>
      <c r="B96" s="168" t="s">
        <v>63</v>
      </c>
      <c r="C96" s="187" t="s">
        <v>64</v>
      </c>
      <c r="D96" s="169"/>
      <c r="E96" s="170"/>
      <c r="F96" s="171"/>
      <c r="G96" s="172">
        <f>SUMIF(AG97:AG100,"&lt;&gt;NOR",G97:G100)</f>
        <v>0</v>
      </c>
      <c r="H96" s="166"/>
      <c r="I96" s="166">
        <f>SUM(I97:I100)</f>
        <v>0</v>
      </c>
      <c r="J96" s="166"/>
      <c r="K96" s="166">
        <f>SUM(K97:K100)</f>
        <v>0</v>
      </c>
      <c r="L96" s="166"/>
      <c r="M96" s="166">
        <f>SUM(M97:M100)</f>
        <v>0</v>
      </c>
      <c r="N96" s="166"/>
      <c r="O96" s="166">
        <f>SUM(O97:O100)</f>
        <v>0</v>
      </c>
      <c r="P96" s="166"/>
      <c r="Q96" s="166">
        <f>SUM(Q97:Q100)</f>
        <v>1.06</v>
      </c>
      <c r="R96" s="166"/>
      <c r="S96" s="166"/>
      <c r="T96" s="166"/>
      <c r="U96" s="166"/>
      <c r="V96" s="166">
        <f>SUM(V97:V100)</f>
        <v>8.81</v>
      </c>
      <c r="W96" s="166"/>
      <c r="X96" s="166"/>
      <c r="AG96" t="s">
        <v>106</v>
      </c>
    </row>
    <row r="97" spans="1:60" outlineLevel="1" x14ac:dyDescent="0.2">
      <c r="A97" s="173">
        <v>37</v>
      </c>
      <c r="B97" s="174" t="s">
        <v>246</v>
      </c>
      <c r="C97" s="188" t="s">
        <v>247</v>
      </c>
      <c r="D97" s="175" t="s">
        <v>109</v>
      </c>
      <c r="E97" s="176">
        <v>176.1275</v>
      </c>
      <c r="F97" s="177"/>
      <c r="G97" s="178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8">
        <v>0</v>
      </c>
      <c r="O97" s="158">
        <f>ROUND(E97*N97,2)</f>
        <v>0</v>
      </c>
      <c r="P97" s="158">
        <v>6.0000000000000001E-3</v>
      </c>
      <c r="Q97" s="158">
        <f>ROUND(E97*P97,2)</f>
        <v>1.06</v>
      </c>
      <c r="R97" s="158"/>
      <c r="S97" s="158" t="s">
        <v>110</v>
      </c>
      <c r="T97" s="158" t="s">
        <v>111</v>
      </c>
      <c r="U97" s="158">
        <v>0.05</v>
      </c>
      <c r="V97" s="158">
        <f>ROUND(E97*U97,2)</f>
        <v>8.81</v>
      </c>
      <c r="W97" s="158"/>
      <c r="X97" s="158" t="s">
        <v>112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9" t="s">
        <v>248</v>
      </c>
      <c r="D98" s="160"/>
      <c r="E98" s="161">
        <v>123.2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115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9" t="s">
        <v>249</v>
      </c>
      <c r="D99" s="160"/>
      <c r="E99" s="161">
        <v>52.927500000000002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115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>
        <v>38</v>
      </c>
      <c r="B100" s="156" t="s">
        <v>250</v>
      </c>
      <c r="C100" s="194" t="s">
        <v>251</v>
      </c>
      <c r="D100" s="157" t="s">
        <v>0</v>
      </c>
      <c r="E100" s="185"/>
      <c r="F100" s="159"/>
      <c r="G100" s="158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8"/>
      <c r="S100" s="158" t="s">
        <v>110</v>
      </c>
      <c r="T100" s="158" t="s">
        <v>111</v>
      </c>
      <c r="U100" s="158">
        <v>0</v>
      </c>
      <c r="V100" s="158">
        <f>ROUND(E100*U100,2)</f>
        <v>0</v>
      </c>
      <c r="W100" s="158"/>
      <c r="X100" s="158" t="s">
        <v>239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240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7" t="s">
        <v>105</v>
      </c>
      <c r="B101" s="168" t="s">
        <v>65</v>
      </c>
      <c r="C101" s="187" t="s">
        <v>66</v>
      </c>
      <c r="D101" s="169"/>
      <c r="E101" s="170"/>
      <c r="F101" s="171"/>
      <c r="G101" s="172">
        <f>SUMIF(AG102:AG105,"&lt;&gt;NOR",G102:G105)</f>
        <v>0</v>
      </c>
      <c r="H101" s="166"/>
      <c r="I101" s="166">
        <f>SUM(I102:I105)</f>
        <v>0</v>
      </c>
      <c r="J101" s="166"/>
      <c r="K101" s="166">
        <f>SUM(K102:K105)</f>
        <v>0</v>
      </c>
      <c r="L101" s="166"/>
      <c r="M101" s="166">
        <f>SUM(M102:M105)</f>
        <v>0</v>
      </c>
      <c r="N101" s="166"/>
      <c r="O101" s="166">
        <f>SUM(O102:O105)</f>
        <v>0</v>
      </c>
      <c r="P101" s="166"/>
      <c r="Q101" s="166">
        <f>SUM(Q102:Q105)</f>
        <v>0</v>
      </c>
      <c r="R101" s="166"/>
      <c r="S101" s="166"/>
      <c r="T101" s="166"/>
      <c r="U101" s="166"/>
      <c r="V101" s="166">
        <f>SUM(V102:V105)</f>
        <v>0</v>
      </c>
      <c r="W101" s="166"/>
      <c r="X101" s="166"/>
      <c r="AG101" t="s">
        <v>106</v>
      </c>
    </row>
    <row r="102" spans="1:60" outlineLevel="1" x14ac:dyDescent="0.2">
      <c r="A102" s="179">
        <v>39</v>
      </c>
      <c r="B102" s="180" t="s">
        <v>252</v>
      </c>
      <c r="C102" s="190" t="s">
        <v>253</v>
      </c>
      <c r="D102" s="181" t="s">
        <v>254</v>
      </c>
      <c r="E102" s="182">
        <v>10</v>
      </c>
      <c r="F102" s="183"/>
      <c r="G102" s="184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8"/>
      <c r="S102" s="158" t="s">
        <v>140</v>
      </c>
      <c r="T102" s="158" t="s">
        <v>141</v>
      </c>
      <c r="U102" s="158">
        <v>0</v>
      </c>
      <c r="V102" s="158">
        <f>ROUND(E102*U102,2)</f>
        <v>0</v>
      </c>
      <c r="W102" s="158"/>
      <c r="X102" s="158" t="s">
        <v>112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9">
        <v>40</v>
      </c>
      <c r="B103" s="180" t="s">
        <v>255</v>
      </c>
      <c r="C103" s="190" t="s">
        <v>256</v>
      </c>
      <c r="D103" s="181" t="s">
        <v>254</v>
      </c>
      <c r="E103" s="182">
        <v>20</v>
      </c>
      <c r="F103" s="183"/>
      <c r="G103" s="184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140</v>
      </c>
      <c r="T103" s="158" t="s">
        <v>141</v>
      </c>
      <c r="U103" s="158">
        <v>0</v>
      </c>
      <c r="V103" s="158">
        <f>ROUND(E103*U103,2)</f>
        <v>0</v>
      </c>
      <c r="W103" s="158"/>
      <c r="X103" s="158" t="s">
        <v>112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9">
        <v>41</v>
      </c>
      <c r="B104" s="180" t="s">
        <v>257</v>
      </c>
      <c r="C104" s="190" t="s">
        <v>258</v>
      </c>
      <c r="D104" s="181" t="s">
        <v>254</v>
      </c>
      <c r="E104" s="182">
        <v>20</v>
      </c>
      <c r="F104" s="183"/>
      <c r="G104" s="184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8"/>
      <c r="S104" s="158" t="s">
        <v>140</v>
      </c>
      <c r="T104" s="158" t="s">
        <v>141</v>
      </c>
      <c r="U104" s="158">
        <v>0</v>
      </c>
      <c r="V104" s="158">
        <f>ROUND(E104*U104,2)</f>
        <v>0</v>
      </c>
      <c r="W104" s="158"/>
      <c r="X104" s="158" t="s">
        <v>112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9">
        <v>42</v>
      </c>
      <c r="B105" s="180" t="s">
        <v>259</v>
      </c>
      <c r="C105" s="190" t="s">
        <v>260</v>
      </c>
      <c r="D105" s="181" t="s">
        <v>254</v>
      </c>
      <c r="E105" s="182">
        <v>10</v>
      </c>
      <c r="F105" s="183"/>
      <c r="G105" s="184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8">
        <v>0</v>
      </c>
      <c r="O105" s="158">
        <f>ROUND(E105*N105,2)</f>
        <v>0</v>
      </c>
      <c r="P105" s="158">
        <v>0</v>
      </c>
      <c r="Q105" s="158">
        <f>ROUND(E105*P105,2)</f>
        <v>0</v>
      </c>
      <c r="R105" s="158"/>
      <c r="S105" s="158" t="s">
        <v>140</v>
      </c>
      <c r="T105" s="158" t="s">
        <v>141</v>
      </c>
      <c r="U105" s="158">
        <v>0</v>
      </c>
      <c r="V105" s="158">
        <f>ROUND(E105*U105,2)</f>
        <v>0</v>
      </c>
      <c r="W105" s="158"/>
      <c r="X105" s="158" t="s">
        <v>112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7" t="s">
        <v>105</v>
      </c>
      <c r="B106" s="168" t="s">
        <v>67</v>
      </c>
      <c r="C106" s="187" t="s">
        <v>68</v>
      </c>
      <c r="D106" s="169"/>
      <c r="E106" s="170"/>
      <c r="F106" s="171"/>
      <c r="G106" s="172">
        <f>SUMIF(AG107:AG113,"&lt;&gt;NOR",G107:G113)</f>
        <v>0</v>
      </c>
      <c r="H106" s="166"/>
      <c r="I106" s="166">
        <f>SUM(I107:I113)</f>
        <v>0</v>
      </c>
      <c r="J106" s="166"/>
      <c r="K106" s="166">
        <f>SUM(K107:K113)</f>
        <v>0</v>
      </c>
      <c r="L106" s="166"/>
      <c r="M106" s="166">
        <f>SUM(M107:M113)</f>
        <v>0</v>
      </c>
      <c r="N106" s="166"/>
      <c r="O106" s="166">
        <f>SUM(O107:O113)</f>
        <v>0</v>
      </c>
      <c r="P106" s="166"/>
      <c r="Q106" s="166">
        <f>SUM(Q107:Q113)</f>
        <v>0.33999999999999997</v>
      </c>
      <c r="R106" s="166"/>
      <c r="S106" s="166"/>
      <c r="T106" s="166"/>
      <c r="U106" s="166"/>
      <c r="V106" s="166">
        <f>SUM(V107:V113)</f>
        <v>11.46</v>
      </c>
      <c r="W106" s="166"/>
      <c r="X106" s="166"/>
      <c r="AG106" t="s">
        <v>106</v>
      </c>
    </row>
    <row r="107" spans="1:60" outlineLevel="1" x14ac:dyDescent="0.2">
      <c r="A107" s="173">
        <v>43</v>
      </c>
      <c r="B107" s="174" t="s">
        <v>261</v>
      </c>
      <c r="C107" s="188" t="s">
        <v>262</v>
      </c>
      <c r="D107" s="175" t="s">
        <v>263</v>
      </c>
      <c r="E107" s="176">
        <v>37.700000000000003</v>
      </c>
      <c r="F107" s="177"/>
      <c r="G107" s="178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58">
        <v>0</v>
      </c>
      <c r="O107" s="158">
        <f>ROUND(E107*N107,2)</f>
        <v>0</v>
      </c>
      <c r="P107" s="158">
        <v>3.3600000000000001E-3</v>
      </c>
      <c r="Q107" s="158">
        <f>ROUND(E107*P107,2)</f>
        <v>0.13</v>
      </c>
      <c r="R107" s="158"/>
      <c r="S107" s="158" t="s">
        <v>110</v>
      </c>
      <c r="T107" s="158" t="s">
        <v>111</v>
      </c>
      <c r="U107" s="158">
        <v>6.9000000000000006E-2</v>
      </c>
      <c r="V107" s="158">
        <f>ROUND(E107*U107,2)</f>
        <v>2.6</v>
      </c>
      <c r="W107" s="158"/>
      <c r="X107" s="158" t="s">
        <v>112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9" t="s">
        <v>264</v>
      </c>
      <c r="D108" s="160"/>
      <c r="E108" s="161">
        <v>37.700000000000003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3">
        <v>44</v>
      </c>
      <c r="B109" s="174" t="s">
        <v>265</v>
      </c>
      <c r="C109" s="188" t="s">
        <v>266</v>
      </c>
      <c r="D109" s="175" t="s">
        <v>263</v>
      </c>
      <c r="E109" s="176">
        <v>78.650000000000006</v>
      </c>
      <c r="F109" s="177"/>
      <c r="G109" s="178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2.3E-3</v>
      </c>
      <c r="Q109" s="158">
        <f>ROUND(E109*P109,2)</f>
        <v>0.18</v>
      </c>
      <c r="R109" s="158"/>
      <c r="S109" s="158" t="s">
        <v>110</v>
      </c>
      <c r="T109" s="158" t="s">
        <v>111</v>
      </c>
      <c r="U109" s="158">
        <v>0.10349999999999999</v>
      </c>
      <c r="V109" s="158">
        <f>ROUND(E109*U109,2)</f>
        <v>8.14</v>
      </c>
      <c r="W109" s="158"/>
      <c r="X109" s="158" t="s">
        <v>112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113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9" t="s">
        <v>267</v>
      </c>
      <c r="D110" s="160"/>
      <c r="E110" s="161">
        <v>78.650000000000006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115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3">
        <v>45</v>
      </c>
      <c r="B111" s="174" t="s">
        <v>268</v>
      </c>
      <c r="C111" s="188" t="s">
        <v>269</v>
      </c>
      <c r="D111" s="175" t="s">
        <v>263</v>
      </c>
      <c r="E111" s="176">
        <v>10.5</v>
      </c>
      <c r="F111" s="177"/>
      <c r="G111" s="178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8">
        <v>0</v>
      </c>
      <c r="O111" s="158">
        <f>ROUND(E111*N111,2)</f>
        <v>0</v>
      </c>
      <c r="P111" s="158">
        <v>2.8500000000000001E-3</v>
      </c>
      <c r="Q111" s="158">
        <f>ROUND(E111*P111,2)</f>
        <v>0.03</v>
      </c>
      <c r="R111" s="158"/>
      <c r="S111" s="158" t="s">
        <v>110</v>
      </c>
      <c r="T111" s="158" t="s">
        <v>111</v>
      </c>
      <c r="U111" s="158">
        <v>6.9000000000000006E-2</v>
      </c>
      <c r="V111" s="158">
        <f>ROUND(E111*U111,2)</f>
        <v>0.72</v>
      </c>
      <c r="W111" s="158"/>
      <c r="X111" s="158" t="s">
        <v>112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9" t="s">
        <v>270</v>
      </c>
      <c r="D112" s="160"/>
      <c r="E112" s="161">
        <v>10.5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115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>
        <v>46</v>
      </c>
      <c r="B113" s="156" t="s">
        <v>271</v>
      </c>
      <c r="C113" s="194" t="s">
        <v>272</v>
      </c>
      <c r="D113" s="157" t="s">
        <v>0</v>
      </c>
      <c r="E113" s="185"/>
      <c r="F113" s="159"/>
      <c r="G113" s="158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21</v>
      </c>
      <c r="M113" s="158">
        <f>G113*(1+L113/100)</f>
        <v>0</v>
      </c>
      <c r="N113" s="158">
        <v>0</v>
      </c>
      <c r="O113" s="158">
        <f>ROUND(E113*N113,2)</f>
        <v>0</v>
      </c>
      <c r="P113" s="158">
        <v>0</v>
      </c>
      <c r="Q113" s="158">
        <f>ROUND(E113*P113,2)</f>
        <v>0</v>
      </c>
      <c r="R113" s="158"/>
      <c r="S113" s="158" t="s">
        <v>110</v>
      </c>
      <c r="T113" s="158" t="s">
        <v>111</v>
      </c>
      <c r="U113" s="158">
        <v>0</v>
      </c>
      <c r="V113" s="158">
        <f>ROUND(E113*U113,2)</f>
        <v>0</v>
      </c>
      <c r="W113" s="158"/>
      <c r="X113" s="158" t="s">
        <v>239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240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67" t="s">
        <v>105</v>
      </c>
      <c r="B114" s="168" t="s">
        <v>69</v>
      </c>
      <c r="C114" s="187" t="s">
        <v>70</v>
      </c>
      <c r="D114" s="169"/>
      <c r="E114" s="170"/>
      <c r="F114" s="171"/>
      <c r="G114" s="172">
        <f>SUMIF(AG115:AG116,"&lt;&gt;NOR",G115:G116)</f>
        <v>0</v>
      </c>
      <c r="H114" s="166"/>
      <c r="I114" s="166">
        <f>SUM(I115:I116)</f>
        <v>0</v>
      </c>
      <c r="J114" s="166"/>
      <c r="K114" s="166">
        <f>SUM(K115:K116)</f>
        <v>0</v>
      </c>
      <c r="L114" s="166"/>
      <c r="M114" s="166">
        <f>SUM(M115:M116)</f>
        <v>0</v>
      </c>
      <c r="N114" s="166"/>
      <c r="O114" s="166">
        <f>SUM(O115:O116)</f>
        <v>0</v>
      </c>
      <c r="P114" s="166"/>
      <c r="Q114" s="166">
        <f>SUM(Q115:Q116)</f>
        <v>1.72</v>
      </c>
      <c r="R114" s="166"/>
      <c r="S114" s="166"/>
      <c r="T114" s="166"/>
      <c r="U114" s="166"/>
      <c r="V114" s="166">
        <f>SUM(V115:V116)</f>
        <v>35.56</v>
      </c>
      <c r="W114" s="166"/>
      <c r="X114" s="166"/>
      <c r="AG114" t="s">
        <v>106</v>
      </c>
    </row>
    <row r="115" spans="1:60" ht="22.5" outlineLevel="1" x14ac:dyDescent="0.2">
      <c r="A115" s="173">
        <v>47</v>
      </c>
      <c r="B115" s="174" t="s">
        <v>273</v>
      </c>
      <c r="C115" s="188" t="s">
        <v>274</v>
      </c>
      <c r="D115" s="175" t="s">
        <v>109</v>
      </c>
      <c r="E115" s="176">
        <v>123.2</v>
      </c>
      <c r="F115" s="177"/>
      <c r="G115" s="178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1.4E-2</v>
      </c>
      <c r="Q115" s="158">
        <f>ROUND(E115*P115,2)</f>
        <v>1.72</v>
      </c>
      <c r="R115" s="158"/>
      <c r="S115" s="158" t="s">
        <v>110</v>
      </c>
      <c r="T115" s="158" t="s">
        <v>111</v>
      </c>
      <c r="U115" s="158">
        <v>0.28860000000000002</v>
      </c>
      <c r="V115" s="158">
        <f>ROUND(E115*U115,2)</f>
        <v>35.56</v>
      </c>
      <c r="W115" s="158"/>
      <c r="X115" s="158" t="s">
        <v>112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113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>
        <v>48</v>
      </c>
      <c r="B116" s="156" t="s">
        <v>275</v>
      </c>
      <c r="C116" s="194" t="s">
        <v>276</v>
      </c>
      <c r="D116" s="157" t="s">
        <v>0</v>
      </c>
      <c r="E116" s="185"/>
      <c r="F116" s="159"/>
      <c r="G116" s="158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8">
        <v>0</v>
      </c>
      <c r="O116" s="158">
        <f>ROUND(E116*N116,2)</f>
        <v>0</v>
      </c>
      <c r="P116" s="158">
        <v>0</v>
      </c>
      <c r="Q116" s="158">
        <f>ROUND(E116*P116,2)</f>
        <v>0</v>
      </c>
      <c r="R116" s="158"/>
      <c r="S116" s="158" t="s">
        <v>110</v>
      </c>
      <c r="T116" s="158" t="s">
        <v>111</v>
      </c>
      <c r="U116" s="158">
        <v>0.02</v>
      </c>
      <c r="V116" s="158">
        <f>ROUND(E116*U116,2)</f>
        <v>0</v>
      </c>
      <c r="W116" s="158"/>
      <c r="X116" s="158" t="s">
        <v>239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240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7" t="s">
        <v>105</v>
      </c>
      <c r="B117" s="168" t="s">
        <v>71</v>
      </c>
      <c r="C117" s="187" t="s">
        <v>72</v>
      </c>
      <c r="D117" s="169"/>
      <c r="E117" s="170"/>
      <c r="F117" s="171"/>
      <c r="G117" s="172">
        <f>SUMIF(AG118:AG118,"&lt;&gt;NOR",G118:G118)</f>
        <v>0</v>
      </c>
      <c r="H117" s="166"/>
      <c r="I117" s="166">
        <f>SUM(I118:I118)</f>
        <v>0</v>
      </c>
      <c r="J117" s="166"/>
      <c r="K117" s="166">
        <f>SUM(K118:K118)</f>
        <v>0</v>
      </c>
      <c r="L117" s="166"/>
      <c r="M117" s="166">
        <f>SUM(M118:M118)</f>
        <v>0</v>
      </c>
      <c r="N117" s="166"/>
      <c r="O117" s="166">
        <f>SUM(O118:O118)</f>
        <v>0</v>
      </c>
      <c r="P117" s="166"/>
      <c r="Q117" s="166">
        <f>SUM(Q118:Q118)</f>
        <v>0.26</v>
      </c>
      <c r="R117" s="166"/>
      <c r="S117" s="166"/>
      <c r="T117" s="166"/>
      <c r="U117" s="166"/>
      <c r="V117" s="166">
        <f>SUM(V118:V118)</f>
        <v>21.42</v>
      </c>
      <c r="W117" s="166"/>
      <c r="X117" s="166"/>
      <c r="AG117" t="s">
        <v>106</v>
      </c>
    </row>
    <row r="118" spans="1:60" ht="22.5" outlineLevel="1" x14ac:dyDescent="0.2">
      <c r="A118" s="179">
        <v>49</v>
      </c>
      <c r="B118" s="180" t="s">
        <v>277</v>
      </c>
      <c r="C118" s="190" t="s">
        <v>278</v>
      </c>
      <c r="D118" s="181" t="s">
        <v>263</v>
      </c>
      <c r="E118" s="182">
        <v>104</v>
      </c>
      <c r="F118" s="183"/>
      <c r="G118" s="184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8">
        <v>0</v>
      </c>
      <c r="O118" s="158">
        <f>ROUND(E118*N118,2)</f>
        <v>0</v>
      </c>
      <c r="P118" s="158">
        <v>2.48E-3</v>
      </c>
      <c r="Q118" s="158">
        <f>ROUND(E118*P118,2)</f>
        <v>0.26</v>
      </c>
      <c r="R118" s="158"/>
      <c r="S118" s="158" t="s">
        <v>110</v>
      </c>
      <c r="T118" s="158" t="s">
        <v>111</v>
      </c>
      <c r="U118" s="158">
        <v>0.20599999999999999</v>
      </c>
      <c r="V118" s="158">
        <f>ROUND(E118*U118,2)</f>
        <v>21.42</v>
      </c>
      <c r="W118" s="158"/>
      <c r="X118" s="158" t="s">
        <v>112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67" t="s">
        <v>105</v>
      </c>
      <c r="B119" s="168" t="s">
        <v>73</v>
      </c>
      <c r="C119" s="187" t="s">
        <v>74</v>
      </c>
      <c r="D119" s="169"/>
      <c r="E119" s="170"/>
      <c r="F119" s="171"/>
      <c r="G119" s="172">
        <f>SUMIF(AG120:AG120,"&lt;&gt;NOR",G120:G120)</f>
        <v>0</v>
      </c>
      <c r="H119" s="166"/>
      <c r="I119" s="166">
        <f>SUM(I120:I120)</f>
        <v>0</v>
      </c>
      <c r="J119" s="166"/>
      <c r="K119" s="166">
        <f>SUM(K120:K120)</f>
        <v>0</v>
      </c>
      <c r="L119" s="166"/>
      <c r="M119" s="166">
        <f>SUM(M120:M120)</f>
        <v>0</v>
      </c>
      <c r="N119" s="166"/>
      <c r="O119" s="166">
        <f>SUM(O120:O120)</f>
        <v>0</v>
      </c>
      <c r="P119" s="166"/>
      <c r="Q119" s="166">
        <f>SUM(Q120:Q120)</f>
        <v>0</v>
      </c>
      <c r="R119" s="166"/>
      <c r="S119" s="166"/>
      <c r="T119" s="166"/>
      <c r="U119" s="166"/>
      <c r="V119" s="166">
        <f>SUM(V120:V120)</f>
        <v>0</v>
      </c>
      <c r="W119" s="166"/>
      <c r="X119" s="166"/>
      <c r="AG119" t="s">
        <v>106</v>
      </c>
    </row>
    <row r="120" spans="1:60" outlineLevel="1" x14ac:dyDescent="0.2">
      <c r="A120" s="179">
        <v>50</v>
      </c>
      <c r="B120" s="180" t="s">
        <v>279</v>
      </c>
      <c r="C120" s="190" t="s">
        <v>280</v>
      </c>
      <c r="D120" s="181" t="s">
        <v>254</v>
      </c>
      <c r="E120" s="182">
        <v>35</v>
      </c>
      <c r="F120" s="183"/>
      <c r="G120" s="184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8">
        <v>0</v>
      </c>
      <c r="O120" s="158">
        <f>ROUND(E120*N120,2)</f>
        <v>0</v>
      </c>
      <c r="P120" s="158">
        <v>0</v>
      </c>
      <c r="Q120" s="158">
        <f>ROUND(E120*P120,2)</f>
        <v>0</v>
      </c>
      <c r="R120" s="158"/>
      <c r="S120" s="158" t="s">
        <v>140</v>
      </c>
      <c r="T120" s="158" t="s">
        <v>141</v>
      </c>
      <c r="U120" s="158">
        <v>0</v>
      </c>
      <c r="V120" s="158">
        <f>ROUND(E120*U120,2)</f>
        <v>0</v>
      </c>
      <c r="W120" s="158"/>
      <c r="X120" s="158" t="s">
        <v>112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167" t="s">
        <v>105</v>
      </c>
      <c r="B121" s="168" t="s">
        <v>75</v>
      </c>
      <c r="C121" s="187" t="s">
        <v>76</v>
      </c>
      <c r="D121" s="169"/>
      <c r="E121" s="170"/>
      <c r="F121" s="171"/>
      <c r="G121" s="172">
        <f>SUMIF(AG122:AG139,"&lt;&gt;NOR",G122:G139)</f>
        <v>0</v>
      </c>
      <c r="H121" s="166"/>
      <c r="I121" s="166">
        <f>SUM(I122:I139)</f>
        <v>0</v>
      </c>
      <c r="J121" s="166"/>
      <c r="K121" s="166">
        <f>SUM(K122:K139)</f>
        <v>0</v>
      </c>
      <c r="L121" s="166"/>
      <c r="M121" s="166">
        <f>SUM(M122:M139)</f>
        <v>0</v>
      </c>
      <c r="N121" s="166"/>
      <c r="O121" s="166">
        <f>SUM(O122:O139)</f>
        <v>0</v>
      </c>
      <c r="P121" s="166"/>
      <c r="Q121" s="166">
        <f>SUM(Q122:Q139)</f>
        <v>0</v>
      </c>
      <c r="R121" s="166"/>
      <c r="S121" s="166"/>
      <c r="T121" s="166"/>
      <c r="U121" s="166"/>
      <c r="V121" s="166">
        <f>SUM(V122:V139)</f>
        <v>23.4</v>
      </c>
      <c r="W121" s="166"/>
      <c r="X121" s="166"/>
      <c r="AG121" t="s">
        <v>106</v>
      </c>
    </row>
    <row r="122" spans="1:60" outlineLevel="1" x14ac:dyDescent="0.2">
      <c r="A122" s="173">
        <v>51</v>
      </c>
      <c r="B122" s="174" t="s">
        <v>281</v>
      </c>
      <c r="C122" s="188" t="s">
        <v>282</v>
      </c>
      <c r="D122" s="175" t="s">
        <v>145</v>
      </c>
      <c r="E122" s="176">
        <v>2.47085</v>
      </c>
      <c r="F122" s="177"/>
      <c r="G122" s="178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110</v>
      </c>
      <c r="T122" s="158" t="s">
        <v>141</v>
      </c>
      <c r="U122" s="158">
        <v>0</v>
      </c>
      <c r="V122" s="158">
        <f>ROUND(E122*U122,2)</f>
        <v>0</v>
      </c>
      <c r="W122" s="158"/>
      <c r="X122" s="158" t="s">
        <v>112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113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9" t="s">
        <v>283</v>
      </c>
      <c r="D123" s="160"/>
      <c r="E123" s="161">
        <v>2.47085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3">
        <v>52</v>
      </c>
      <c r="B124" s="174" t="s">
        <v>284</v>
      </c>
      <c r="C124" s="188" t="s">
        <v>285</v>
      </c>
      <c r="D124" s="175" t="s">
        <v>145</v>
      </c>
      <c r="E124" s="176">
        <v>88.006609999999995</v>
      </c>
      <c r="F124" s="177"/>
      <c r="G124" s="178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58">
        <v>0</v>
      </c>
      <c r="O124" s="158">
        <f>ROUND(E124*N124,2)</f>
        <v>0</v>
      </c>
      <c r="P124" s="158">
        <v>0</v>
      </c>
      <c r="Q124" s="158">
        <f>ROUND(E124*P124,2)</f>
        <v>0</v>
      </c>
      <c r="R124" s="158"/>
      <c r="S124" s="158" t="s">
        <v>110</v>
      </c>
      <c r="T124" s="158" t="s">
        <v>111</v>
      </c>
      <c r="U124" s="158">
        <v>0</v>
      </c>
      <c r="V124" s="158">
        <f>ROUND(E124*U124,2)</f>
        <v>0</v>
      </c>
      <c r="W124" s="158"/>
      <c r="X124" s="158" t="s">
        <v>112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113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9" t="s">
        <v>286</v>
      </c>
      <c r="D125" s="160"/>
      <c r="E125" s="161">
        <v>88.006609999999995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115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2.5" outlineLevel="1" x14ac:dyDescent="0.2">
      <c r="A126" s="173">
        <v>53</v>
      </c>
      <c r="B126" s="174" t="s">
        <v>287</v>
      </c>
      <c r="C126" s="188" t="s">
        <v>288</v>
      </c>
      <c r="D126" s="175" t="s">
        <v>145</v>
      </c>
      <c r="E126" s="176">
        <v>259.34913999999998</v>
      </c>
      <c r="F126" s="177"/>
      <c r="G126" s="178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8">
        <v>0</v>
      </c>
      <c r="O126" s="158">
        <f>ROUND(E126*N126,2)</f>
        <v>0</v>
      </c>
      <c r="P126" s="158">
        <v>0</v>
      </c>
      <c r="Q126" s="158">
        <f>ROUND(E126*P126,2)</f>
        <v>0</v>
      </c>
      <c r="R126" s="158"/>
      <c r="S126" s="158" t="s">
        <v>110</v>
      </c>
      <c r="T126" s="158" t="s">
        <v>111</v>
      </c>
      <c r="U126" s="158">
        <v>0</v>
      </c>
      <c r="V126" s="158">
        <f>ROUND(E126*U126,2)</f>
        <v>0</v>
      </c>
      <c r="W126" s="158"/>
      <c r="X126" s="158" t="s">
        <v>112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9" t="s">
        <v>289</v>
      </c>
      <c r="D127" s="160"/>
      <c r="E127" s="161">
        <v>237.95988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115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9" t="s">
        <v>290</v>
      </c>
      <c r="D128" s="160"/>
      <c r="E128" s="161">
        <v>21.38926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115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3">
        <v>54</v>
      </c>
      <c r="B129" s="174" t="s">
        <v>291</v>
      </c>
      <c r="C129" s="188" t="s">
        <v>292</v>
      </c>
      <c r="D129" s="175" t="s">
        <v>145</v>
      </c>
      <c r="E129" s="176">
        <v>15.79541</v>
      </c>
      <c r="F129" s="177"/>
      <c r="G129" s="178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8">
        <v>0</v>
      </c>
      <c r="O129" s="158">
        <f>ROUND(E129*N129,2)</f>
        <v>0</v>
      </c>
      <c r="P129" s="158">
        <v>0</v>
      </c>
      <c r="Q129" s="158">
        <f>ROUND(E129*P129,2)</f>
        <v>0</v>
      </c>
      <c r="R129" s="158"/>
      <c r="S129" s="158" t="s">
        <v>110</v>
      </c>
      <c r="T129" s="158" t="s">
        <v>111</v>
      </c>
      <c r="U129" s="158">
        <v>0</v>
      </c>
      <c r="V129" s="158">
        <f>ROUND(E129*U129,2)</f>
        <v>0</v>
      </c>
      <c r="W129" s="158"/>
      <c r="X129" s="158" t="s">
        <v>112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9" t="s">
        <v>293</v>
      </c>
      <c r="D130" s="160"/>
      <c r="E130" s="161">
        <v>15.79541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115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3">
        <v>55</v>
      </c>
      <c r="B131" s="174" t="s">
        <v>294</v>
      </c>
      <c r="C131" s="188" t="s">
        <v>295</v>
      </c>
      <c r="D131" s="175" t="s">
        <v>145</v>
      </c>
      <c r="E131" s="176">
        <v>57.174790000000002</v>
      </c>
      <c r="F131" s="177"/>
      <c r="G131" s="178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8"/>
      <c r="S131" s="158" t="s">
        <v>110</v>
      </c>
      <c r="T131" s="158" t="s">
        <v>111</v>
      </c>
      <c r="U131" s="158">
        <v>0</v>
      </c>
      <c r="V131" s="158">
        <f>ROUND(E131*U131,2)</f>
        <v>0</v>
      </c>
      <c r="W131" s="158"/>
      <c r="X131" s="158" t="s">
        <v>112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9" t="s">
        <v>296</v>
      </c>
      <c r="D132" s="160"/>
      <c r="E132" s="161">
        <v>57.174790000000002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9">
        <v>56</v>
      </c>
      <c r="B133" s="180" t="s">
        <v>297</v>
      </c>
      <c r="C133" s="190" t="s">
        <v>298</v>
      </c>
      <c r="D133" s="181" t="s">
        <v>145</v>
      </c>
      <c r="E133" s="182">
        <v>25.419170000000001</v>
      </c>
      <c r="F133" s="183"/>
      <c r="G133" s="184">
        <f t="shared" ref="G133:G139" si="7">ROUND(E133*F133,2)</f>
        <v>0</v>
      </c>
      <c r="H133" s="159"/>
      <c r="I133" s="158">
        <f t="shared" ref="I133:I139" si="8">ROUND(E133*H133,2)</f>
        <v>0</v>
      </c>
      <c r="J133" s="159"/>
      <c r="K133" s="158">
        <f t="shared" ref="K133:K139" si="9">ROUND(E133*J133,2)</f>
        <v>0</v>
      </c>
      <c r="L133" s="158">
        <v>21</v>
      </c>
      <c r="M133" s="158">
        <f t="shared" ref="M133:M139" si="10">G133*(1+L133/100)</f>
        <v>0</v>
      </c>
      <c r="N133" s="158">
        <v>0</v>
      </c>
      <c r="O133" s="158">
        <f t="shared" ref="O133:O139" si="11">ROUND(E133*N133,2)</f>
        <v>0</v>
      </c>
      <c r="P133" s="158">
        <v>0</v>
      </c>
      <c r="Q133" s="158">
        <f t="shared" ref="Q133:Q139" si="12">ROUND(E133*P133,2)</f>
        <v>0</v>
      </c>
      <c r="R133" s="158"/>
      <c r="S133" s="158" t="s">
        <v>110</v>
      </c>
      <c r="T133" s="158" t="s">
        <v>111</v>
      </c>
      <c r="U133" s="158">
        <v>0</v>
      </c>
      <c r="V133" s="158">
        <f t="shared" ref="V133:V139" si="13">ROUND(E133*U133,2)</f>
        <v>0</v>
      </c>
      <c r="W133" s="158"/>
      <c r="X133" s="158" t="s">
        <v>112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113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79">
        <v>57</v>
      </c>
      <c r="B134" s="180" t="s">
        <v>299</v>
      </c>
      <c r="C134" s="190" t="s">
        <v>300</v>
      </c>
      <c r="D134" s="181" t="s">
        <v>145</v>
      </c>
      <c r="E134" s="182">
        <v>1.7248000000000001</v>
      </c>
      <c r="F134" s="183"/>
      <c r="G134" s="184">
        <f t="shared" si="7"/>
        <v>0</v>
      </c>
      <c r="H134" s="159"/>
      <c r="I134" s="158">
        <f t="shared" si="8"/>
        <v>0</v>
      </c>
      <c r="J134" s="159"/>
      <c r="K134" s="158">
        <f t="shared" si="9"/>
        <v>0</v>
      </c>
      <c r="L134" s="158">
        <v>21</v>
      </c>
      <c r="M134" s="158">
        <f t="shared" si="10"/>
        <v>0</v>
      </c>
      <c r="N134" s="158">
        <v>0</v>
      </c>
      <c r="O134" s="158">
        <f t="shared" si="11"/>
        <v>0</v>
      </c>
      <c r="P134" s="158">
        <v>0</v>
      </c>
      <c r="Q134" s="158">
        <f t="shared" si="12"/>
        <v>0</v>
      </c>
      <c r="R134" s="158"/>
      <c r="S134" s="158" t="s">
        <v>110</v>
      </c>
      <c r="T134" s="158" t="s">
        <v>111</v>
      </c>
      <c r="U134" s="158">
        <v>0</v>
      </c>
      <c r="V134" s="158">
        <f t="shared" si="13"/>
        <v>0</v>
      </c>
      <c r="W134" s="158"/>
      <c r="X134" s="158" t="s">
        <v>112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113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9">
        <v>58</v>
      </c>
      <c r="B135" s="180" t="s">
        <v>301</v>
      </c>
      <c r="C135" s="190" t="s">
        <v>302</v>
      </c>
      <c r="D135" s="181" t="s">
        <v>166</v>
      </c>
      <c r="E135" s="182">
        <v>1</v>
      </c>
      <c r="F135" s="183"/>
      <c r="G135" s="184">
        <f t="shared" si="7"/>
        <v>0</v>
      </c>
      <c r="H135" s="159"/>
      <c r="I135" s="158">
        <f t="shared" si="8"/>
        <v>0</v>
      </c>
      <c r="J135" s="159"/>
      <c r="K135" s="158">
        <f t="shared" si="9"/>
        <v>0</v>
      </c>
      <c r="L135" s="158">
        <v>21</v>
      </c>
      <c r="M135" s="158">
        <f t="shared" si="10"/>
        <v>0</v>
      </c>
      <c r="N135" s="158">
        <v>0</v>
      </c>
      <c r="O135" s="158">
        <f t="shared" si="11"/>
        <v>0</v>
      </c>
      <c r="P135" s="158">
        <v>0</v>
      </c>
      <c r="Q135" s="158">
        <f t="shared" si="12"/>
        <v>0</v>
      </c>
      <c r="R135" s="158"/>
      <c r="S135" s="158" t="s">
        <v>140</v>
      </c>
      <c r="T135" s="158" t="s">
        <v>141</v>
      </c>
      <c r="U135" s="158">
        <v>0</v>
      </c>
      <c r="V135" s="158">
        <f t="shared" si="13"/>
        <v>0</v>
      </c>
      <c r="W135" s="158"/>
      <c r="X135" s="158" t="s">
        <v>112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79">
        <v>59</v>
      </c>
      <c r="B136" s="180" t="s">
        <v>303</v>
      </c>
      <c r="C136" s="190" t="s">
        <v>304</v>
      </c>
      <c r="D136" s="181" t="s">
        <v>169</v>
      </c>
      <c r="E136" s="182">
        <v>1</v>
      </c>
      <c r="F136" s="183"/>
      <c r="G136" s="184">
        <f t="shared" si="7"/>
        <v>0</v>
      </c>
      <c r="H136" s="159"/>
      <c r="I136" s="158">
        <f t="shared" si="8"/>
        <v>0</v>
      </c>
      <c r="J136" s="159"/>
      <c r="K136" s="158">
        <f t="shared" si="9"/>
        <v>0</v>
      </c>
      <c r="L136" s="158">
        <v>21</v>
      </c>
      <c r="M136" s="158">
        <f t="shared" si="10"/>
        <v>0</v>
      </c>
      <c r="N136" s="158">
        <v>0</v>
      </c>
      <c r="O136" s="158">
        <f t="shared" si="11"/>
        <v>0</v>
      </c>
      <c r="P136" s="158">
        <v>0</v>
      </c>
      <c r="Q136" s="158">
        <f t="shared" si="12"/>
        <v>0</v>
      </c>
      <c r="R136" s="158"/>
      <c r="S136" s="158" t="s">
        <v>140</v>
      </c>
      <c r="T136" s="158" t="s">
        <v>141</v>
      </c>
      <c r="U136" s="158">
        <v>0</v>
      </c>
      <c r="V136" s="158">
        <f t="shared" si="13"/>
        <v>0</v>
      </c>
      <c r="W136" s="158"/>
      <c r="X136" s="158" t="s">
        <v>112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9">
        <v>60</v>
      </c>
      <c r="B137" s="180" t="s">
        <v>305</v>
      </c>
      <c r="C137" s="190" t="s">
        <v>306</v>
      </c>
      <c r="D137" s="181" t="s">
        <v>145</v>
      </c>
      <c r="E137" s="182">
        <v>449.94076000000001</v>
      </c>
      <c r="F137" s="183"/>
      <c r="G137" s="184">
        <f t="shared" si="7"/>
        <v>0</v>
      </c>
      <c r="H137" s="159"/>
      <c r="I137" s="158">
        <f t="shared" si="8"/>
        <v>0</v>
      </c>
      <c r="J137" s="159"/>
      <c r="K137" s="158">
        <f t="shared" si="9"/>
        <v>0</v>
      </c>
      <c r="L137" s="158">
        <v>21</v>
      </c>
      <c r="M137" s="158">
        <f t="shared" si="10"/>
        <v>0</v>
      </c>
      <c r="N137" s="158">
        <v>0</v>
      </c>
      <c r="O137" s="158">
        <f t="shared" si="11"/>
        <v>0</v>
      </c>
      <c r="P137" s="158">
        <v>0</v>
      </c>
      <c r="Q137" s="158">
        <f t="shared" si="12"/>
        <v>0</v>
      </c>
      <c r="R137" s="158"/>
      <c r="S137" s="158" t="s">
        <v>110</v>
      </c>
      <c r="T137" s="158" t="s">
        <v>111</v>
      </c>
      <c r="U137" s="158">
        <v>4.2000000000000003E-2</v>
      </c>
      <c r="V137" s="158">
        <f t="shared" si="13"/>
        <v>18.899999999999999</v>
      </c>
      <c r="W137" s="158"/>
      <c r="X137" s="158" t="s">
        <v>307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308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9">
        <v>61</v>
      </c>
      <c r="B138" s="180" t="s">
        <v>309</v>
      </c>
      <c r="C138" s="190" t="s">
        <v>310</v>
      </c>
      <c r="D138" s="181" t="s">
        <v>145</v>
      </c>
      <c r="E138" s="182">
        <v>2249.70379</v>
      </c>
      <c r="F138" s="183"/>
      <c r="G138" s="184">
        <f t="shared" si="7"/>
        <v>0</v>
      </c>
      <c r="H138" s="159"/>
      <c r="I138" s="158">
        <f t="shared" si="8"/>
        <v>0</v>
      </c>
      <c r="J138" s="159"/>
      <c r="K138" s="158">
        <f t="shared" si="9"/>
        <v>0</v>
      </c>
      <c r="L138" s="158">
        <v>21</v>
      </c>
      <c r="M138" s="158">
        <f t="shared" si="10"/>
        <v>0</v>
      </c>
      <c r="N138" s="158">
        <v>0</v>
      </c>
      <c r="O138" s="158">
        <f t="shared" si="11"/>
        <v>0</v>
      </c>
      <c r="P138" s="158">
        <v>0</v>
      </c>
      <c r="Q138" s="158">
        <f t="shared" si="12"/>
        <v>0</v>
      </c>
      <c r="R138" s="158"/>
      <c r="S138" s="158" t="s">
        <v>110</v>
      </c>
      <c r="T138" s="158" t="s">
        <v>111</v>
      </c>
      <c r="U138" s="158">
        <v>0</v>
      </c>
      <c r="V138" s="158">
        <f t="shared" si="13"/>
        <v>0</v>
      </c>
      <c r="W138" s="158"/>
      <c r="X138" s="158" t="s">
        <v>307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308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9">
        <v>62</v>
      </c>
      <c r="B139" s="180" t="s">
        <v>311</v>
      </c>
      <c r="C139" s="190" t="s">
        <v>312</v>
      </c>
      <c r="D139" s="181" t="s">
        <v>145</v>
      </c>
      <c r="E139" s="182">
        <v>449.94076000000001</v>
      </c>
      <c r="F139" s="183"/>
      <c r="G139" s="184">
        <f t="shared" si="7"/>
        <v>0</v>
      </c>
      <c r="H139" s="159"/>
      <c r="I139" s="158">
        <f t="shared" si="8"/>
        <v>0</v>
      </c>
      <c r="J139" s="159"/>
      <c r="K139" s="158">
        <f t="shared" si="9"/>
        <v>0</v>
      </c>
      <c r="L139" s="158">
        <v>21</v>
      </c>
      <c r="M139" s="158">
        <f t="shared" si="10"/>
        <v>0</v>
      </c>
      <c r="N139" s="158">
        <v>0</v>
      </c>
      <c r="O139" s="158">
        <f t="shared" si="11"/>
        <v>0</v>
      </c>
      <c r="P139" s="158">
        <v>0</v>
      </c>
      <c r="Q139" s="158">
        <f t="shared" si="12"/>
        <v>0</v>
      </c>
      <c r="R139" s="158"/>
      <c r="S139" s="158" t="s">
        <v>110</v>
      </c>
      <c r="T139" s="158" t="s">
        <v>111</v>
      </c>
      <c r="U139" s="158">
        <v>0.01</v>
      </c>
      <c r="V139" s="158">
        <f t="shared" si="13"/>
        <v>4.5</v>
      </c>
      <c r="W139" s="158"/>
      <c r="X139" s="158" t="s">
        <v>307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308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x14ac:dyDescent="0.2">
      <c r="A140" s="167" t="s">
        <v>105</v>
      </c>
      <c r="B140" s="168" t="s">
        <v>78</v>
      </c>
      <c r="C140" s="187" t="s">
        <v>29</v>
      </c>
      <c r="D140" s="169"/>
      <c r="E140" s="170"/>
      <c r="F140" s="171"/>
      <c r="G140" s="172">
        <f>SUMIF(AG141:AG146,"&lt;&gt;NOR",G141:G146)</f>
        <v>0</v>
      </c>
      <c r="H140" s="166"/>
      <c r="I140" s="166">
        <f>SUM(I141:I146)</f>
        <v>0</v>
      </c>
      <c r="J140" s="166"/>
      <c r="K140" s="166">
        <f>SUM(K141:K146)</f>
        <v>0</v>
      </c>
      <c r="L140" s="166"/>
      <c r="M140" s="166">
        <f>SUM(M141:M146)</f>
        <v>0</v>
      </c>
      <c r="N140" s="166"/>
      <c r="O140" s="166">
        <f>SUM(O141:O146)</f>
        <v>0</v>
      </c>
      <c r="P140" s="166"/>
      <c r="Q140" s="166">
        <f>SUM(Q141:Q146)</f>
        <v>0</v>
      </c>
      <c r="R140" s="166"/>
      <c r="S140" s="166"/>
      <c r="T140" s="166"/>
      <c r="U140" s="166"/>
      <c r="V140" s="166">
        <f>SUM(V141:V146)</f>
        <v>0</v>
      </c>
      <c r="W140" s="166"/>
      <c r="X140" s="166"/>
      <c r="AG140" t="s">
        <v>106</v>
      </c>
    </row>
    <row r="141" spans="1:60" outlineLevel="1" x14ac:dyDescent="0.2">
      <c r="A141" s="179">
        <v>63</v>
      </c>
      <c r="B141" s="180" t="s">
        <v>43</v>
      </c>
      <c r="C141" s="190" t="s">
        <v>313</v>
      </c>
      <c r="D141" s="181" t="s">
        <v>169</v>
      </c>
      <c r="E141" s="182">
        <v>1</v>
      </c>
      <c r="F141" s="183"/>
      <c r="G141" s="184">
        <f t="shared" ref="G141:G146" si="14">ROUND(E141*F141,2)</f>
        <v>0</v>
      </c>
      <c r="H141" s="159"/>
      <c r="I141" s="158">
        <f t="shared" ref="I141:I146" si="15">ROUND(E141*H141,2)</f>
        <v>0</v>
      </c>
      <c r="J141" s="159"/>
      <c r="K141" s="158">
        <f t="shared" ref="K141:K146" si="16">ROUND(E141*J141,2)</f>
        <v>0</v>
      </c>
      <c r="L141" s="158">
        <v>21</v>
      </c>
      <c r="M141" s="158">
        <f t="shared" ref="M141:M146" si="17">G141*(1+L141/100)</f>
        <v>0</v>
      </c>
      <c r="N141" s="158">
        <v>0</v>
      </c>
      <c r="O141" s="158">
        <f t="shared" ref="O141:O146" si="18">ROUND(E141*N141,2)</f>
        <v>0</v>
      </c>
      <c r="P141" s="158">
        <v>0</v>
      </c>
      <c r="Q141" s="158">
        <f t="shared" ref="Q141:Q146" si="19">ROUND(E141*P141,2)</f>
        <v>0</v>
      </c>
      <c r="R141" s="158"/>
      <c r="S141" s="158" t="s">
        <v>140</v>
      </c>
      <c r="T141" s="158" t="s">
        <v>141</v>
      </c>
      <c r="U141" s="158">
        <v>0</v>
      </c>
      <c r="V141" s="158">
        <f t="shared" ref="V141:V146" si="20">ROUND(E141*U141,2)</f>
        <v>0</v>
      </c>
      <c r="W141" s="158"/>
      <c r="X141" s="158" t="s">
        <v>314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315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9">
        <v>64</v>
      </c>
      <c r="B142" s="180" t="s">
        <v>316</v>
      </c>
      <c r="C142" s="190" t="s">
        <v>317</v>
      </c>
      <c r="D142" s="181" t="s">
        <v>169</v>
      </c>
      <c r="E142" s="182">
        <v>1</v>
      </c>
      <c r="F142" s="183"/>
      <c r="G142" s="184">
        <f t="shared" si="14"/>
        <v>0</v>
      </c>
      <c r="H142" s="159"/>
      <c r="I142" s="158">
        <f t="shared" si="15"/>
        <v>0</v>
      </c>
      <c r="J142" s="159"/>
      <c r="K142" s="158">
        <f t="shared" si="16"/>
        <v>0</v>
      </c>
      <c r="L142" s="158">
        <v>21</v>
      </c>
      <c r="M142" s="158">
        <f t="shared" si="17"/>
        <v>0</v>
      </c>
      <c r="N142" s="158">
        <v>0</v>
      </c>
      <c r="O142" s="158">
        <f t="shared" si="18"/>
        <v>0</v>
      </c>
      <c r="P142" s="158">
        <v>0</v>
      </c>
      <c r="Q142" s="158">
        <f t="shared" si="19"/>
        <v>0</v>
      </c>
      <c r="R142" s="158"/>
      <c r="S142" s="158" t="s">
        <v>140</v>
      </c>
      <c r="T142" s="158" t="s">
        <v>141</v>
      </c>
      <c r="U142" s="158">
        <v>0</v>
      </c>
      <c r="V142" s="158">
        <f t="shared" si="20"/>
        <v>0</v>
      </c>
      <c r="W142" s="158"/>
      <c r="X142" s="158" t="s">
        <v>314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315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79">
        <v>65</v>
      </c>
      <c r="B143" s="180" t="s">
        <v>318</v>
      </c>
      <c r="C143" s="190" t="s">
        <v>319</v>
      </c>
      <c r="D143" s="181" t="s">
        <v>169</v>
      </c>
      <c r="E143" s="182">
        <v>1</v>
      </c>
      <c r="F143" s="183"/>
      <c r="G143" s="184">
        <f t="shared" si="14"/>
        <v>0</v>
      </c>
      <c r="H143" s="159"/>
      <c r="I143" s="158">
        <f t="shared" si="15"/>
        <v>0</v>
      </c>
      <c r="J143" s="159"/>
      <c r="K143" s="158">
        <f t="shared" si="16"/>
        <v>0</v>
      </c>
      <c r="L143" s="158">
        <v>21</v>
      </c>
      <c r="M143" s="158">
        <f t="shared" si="17"/>
        <v>0</v>
      </c>
      <c r="N143" s="158">
        <v>0</v>
      </c>
      <c r="O143" s="158">
        <f t="shared" si="18"/>
        <v>0</v>
      </c>
      <c r="P143" s="158">
        <v>0</v>
      </c>
      <c r="Q143" s="158">
        <f t="shared" si="19"/>
        <v>0</v>
      </c>
      <c r="R143" s="158"/>
      <c r="S143" s="158" t="s">
        <v>140</v>
      </c>
      <c r="T143" s="158" t="s">
        <v>141</v>
      </c>
      <c r="U143" s="158">
        <v>0</v>
      </c>
      <c r="V143" s="158">
        <f t="shared" si="20"/>
        <v>0</v>
      </c>
      <c r="W143" s="158"/>
      <c r="X143" s="158" t="s">
        <v>314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315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9">
        <v>66</v>
      </c>
      <c r="B144" s="180" t="s">
        <v>320</v>
      </c>
      <c r="C144" s="190" t="s">
        <v>321</v>
      </c>
      <c r="D144" s="181" t="s">
        <v>169</v>
      </c>
      <c r="E144" s="182">
        <v>1</v>
      </c>
      <c r="F144" s="183"/>
      <c r="G144" s="184">
        <f t="shared" si="14"/>
        <v>0</v>
      </c>
      <c r="H144" s="159"/>
      <c r="I144" s="158">
        <f t="shared" si="15"/>
        <v>0</v>
      </c>
      <c r="J144" s="159"/>
      <c r="K144" s="158">
        <f t="shared" si="16"/>
        <v>0</v>
      </c>
      <c r="L144" s="158">
        <v>21</v>
      </c>
      <c r="M144" s="158">
        <f t="shared" si="17"/>
        <v>0</v>
      </c>
      <c r="N144" s="158">
        <v>0</v>
      </c>
      <c r="O144" s="158">
        <f t="shared" si="18"/>
        <v>0</v>
      </c>
      <c r="P144" s="158">
        <v>0</v>
      </c>
      <c r="Q144" s="158">
        <f t="shared" si="19"/>
        <v>0</v>
      </c>
      <c r="R144" s="158"/>
      <c r="S144" s="158" t="s">
        <v>140</v>
      </c>
      <c r="T144" s="158" t="s">
        <v>141</v>
      </c>
      <c r="U144" s="158">
        <v>0</v>
      </c>
      <c r="V144" s="158">
        <f t="shared" si="20"/>
        <v>0</v>
      </c>
      <c r="W144" s="158"/>
      <c r="X144" s="158" t="s">
        <v>314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315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79">
        <v>67</v>
      </c>
      <c r="B145" s="180" t="s">
        <v>322</v>
      </c>
      <c r="C145" s="190" t="s">
        <v>323</v>
      </c>
      <c r="D145" s="181" t="s">
        <v>169</v>
      </c>
      <c r="E145" s="182">
        <v>1</v>
      </c>
      <c r="F145" s="183"/>
      <c r="G145" s="184">
        <f t="shared" si="14"/>
        <v>0</v>
      </c>
      <c r="H145" s="159"/>
      <c r="I145" s="158">
        <f t="shared" si="15"/>
        <v>0</v>
      </c>
      <c r="J145" s="159"/>
      <c r="K145" s="158">
        <f t="shared" si="16"/>
        <v>0</v>
      </c>
      <c r="L145" s="158">
        <v>21</v>
      </c>
      <c r="M145" s="158">
        <f t="shared" si="17"/>
        <v>0</v>
      </c>
      <c r="N145" s="158">
        <v>0</v>
      </c>
      <c r="O145" s="158">
        <f t="shared" si="18"/>
        <v>0</v>
      </c>
      <c r="P145" s="158">
        <v>0</v>
      </c>
      <c r="Q145" s="158">
        <f t="shared" si="19"/>
        <v>0</v>
      </c>
      <c r="R145" s="158"/>
      <c r="S145" s="158" t="s">
        <v>140</v>
      </c>
      <c r="T145" s="158" t="s">
        <v>141</v>
      </c>
      <c r="U145" s="158">
        <v>0</v>
      </c>
      <c r="V145" s="158">
        <f t="shared" si="20"/>
        <v>0</v>
      </c>
      <c r="W145" s="158"/>
      <c r="X145" s="158" t="s">
        <v>314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315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33.75" outlineLevel="1" x14ac:dyDescent="0.2">
      <c r="A146" s="179">
        <v>68</v>
      </c>
      <c r="B146" s="180" t="s">
        <v>324</v>
      </c>
      <c r="C146" s="190" t="s">
        <v>325</v>
      </c>
      <c r="D146" s="181" t="s">
        <v>169</v>
      </c>
      <c r="E146" s="182">
        <v>1</v>
      </c>
      <c r="F146" s="183"/>
      <c r="G146" s="184">
        <f t="shared" si="14"/>
        <v>0</v>
      </c>
      <c r="H146" s="159"/>
      <c r="I146" s="158">
        <f t="shared" si="15"/>
        <v>0</v>
      </c>
      <c r="J146" s="159"/>
      <c r="K146" s="158">
        <f t="shared" si="16"/>
        <v>0</v>
      </c>
      <c r="L146" s="158">
        <v>21</v>
      </c>
      <c r="M146" s="158">
        <f t="shared" si="17"/>
        <v>0</v>
      </c>
      <c r="N146" s="158">
        <v>0</v>
      </c>
      <c r="O146" s="158">
        <f t="shared" si="18"/>
        <v>0</v>
      </c>
      <c r="P146" s="158">
        <v>0</v>
      </c>
      <c r="Q146" s="158">
        <f t="shared" si="19"/>
        <v>0</v>
      </c>
      <c r="R146" s="158"/>
      <c r="S146" s="158" t="s">
        <v>140</v>
      </c>
      <c r="T146" s="158" t="s">
        <v>141</v>
      </c>
      <c r="U146" s="158">
        <v>0</v>
      </c>
      <c r="V146" s="158">
        <f t="shared" si="20"/>
        <v>0</v>
      </c>
      <c r="W146" s="158"/>
      <c r="X146" s="158" t="s">
        <v>314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315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x14ac:dyDescent="0.2">
      <c r="A147" s="167" t="s">
        <v>105</v>
      </c>
      <c r="B147" s="168" t="s">
        <v>79</v>
      </c>
      <c r="C147" s="187" t="s">
        <v>30</v>
      </c>
      <c r="D147" s="169"/>
      <c r="E147" s="170"/>
      <c r="F147" s="171"/>
      <c r="G147" s="172">
        <f>SUMIF(AG148:AG150,"&lt;&gt;NOR",G148:G150)</f>
        <v>0</v>
      </c>
      <c r="H147" s="166"/>
      <c r="I147" s="166">
        <f>SUM(I148:I150)</f>
        <v>0</v>
      </c>
      <c r="J147" s="166"/>
      <c r="K147" s="166">
        <f>SUM(K148:K150)</f>
        <v>0</v>
      </c>
      <c r="L147" s="166"/>
      <c r="M147" s="166">
        <f>SUM(M148:M150)</f>
        <v>0</v>
      </c>
      <c r="N147" s="166"/>
      <c r="O147" s="166">
        <f>SUM(O148:O150)</f>
        <v>0</v>
      </c>
      <c r="P147" s="166"/>
      <c r="Q147" s="166">
        <f>SUM(Q148:Q150)</f>
        <v>0</v>
      </c>
      <c r="R147" s="166"/>
      <c r="S147" s="166"/>
      <c r="T147" s="166"/>
      <c r="U147" s="166"/>
      <c r="V147" s="166">
        <f>SUM(V148:V150)</f>
        <v>0</v>
      </c>
      <c r="W147" s="166"/>
      <c r="X147" s="166"/>
      <c r="AG147" t="s">
        <v>106</v>
      </c>
    </row>
    <row r="148" spans="1:60" outlineLevel="1" x14ac:dyDescent="0.2">
      <c r="A148" s="179">
        <v>69</v>
      </c>
      <c r="B148" s="180" t="s">
        <v>326</v>
      </c>
      <c r="C148" s="190" t="s">
        <v>327</v>
      </c>
      <c r="D148" s="181" t="s">
        <v>169</v>
      </c>
      <c r="E148" s="182">
        <v>1</v>
      </c>
      <c r="F148" s="183"/>
      <c r="G148" s="184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8">
        <v>0</v>
      </c>
      <c r="O148" s="158">
        <f>ROUND(E148*N148,2)</f>
        <v>0</v>
      </c>
      <c r="P148" s="158">
        <v>0</v>
      </c>
      <c r="Q148" s="158">
        <f>ROUND(E148*P148,2)</f>
        <v>0</v>
      </c>
      <c r="R148" s="158"/>
      <c r="S148" s="158" t="s">
        <v>140</v>
      </c>
      <c r="T148" s="158" t="s">
        <v>141</v>
      </c>
      <c r="U148" s="158">
        <v>0</v>
      </c>
      <c r="V148" s="158">
        <f>ROUND(E148*U148,2)</f>
        <v>0</v>
      </c>
      <c r="W148" s="158"/>
      <c r="X148" s="158" t="s">
        <v>112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79">
        <v>70</v>
      </c>
      <c r="B149" s="180" t="s">
        <v>328</v>
      </c>
      <c r="C149" s="190" t="s">
        <v>329</v>
      </c>
      <c r="D149" s="181" t="s">
        <v>169</v>
      </c>
      <c r="E149" s="182">
        <v>1</v>
      </c>
      <c r="F149" s="183"/>
      <c r="G149" s="184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21</v>
      </c>
      <c r="M149" s="158">
        <f>G149*(1+L149/100)</f>
        <v>0</v>
      </c>
      <c r="N149" s="158">
        <v>0</v>
      </c>
      <c r="O149" s="158">
        <f>ROUND(E149*N149,2)</f>
        <v>0</v>
      </c>
      <c r="P149" s="158">
        <v>0</v>
      </c>
      <c r="Q149" s="158">
        <f>ROUND(E149*P149,2)</f>
        <v>0</v>
      </c>
      <c r="R149" s="158"/>
      <c r="S149" s="158" t="s">
        <v>110</v>
      </c>
      <c r="T149" s="158" t="s">
        <v>141</v>
      </c>
      <c r="U149" s="158">
        <v>0</v>
      </c>
      <c r="V149" s="158">
        <f>ROUND(E149*U149,2)</f>
        <v>0</v>
      </c>
      <c r="W149" s="158"/>
      <c r="X149" s="158" t="s">
        <v>314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315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73">
        <v>71</v>
      </c>
      <c r="B150" s="174" t="s">
        <v>330</v>
      </c>
      <c r="C150" s="188" t="s">
        <v>331</v>
      </c>
      <c r="D150" s="175" t="s">
        <v>169</v>
      </c>
      <c r="E150" s="176">
        <v>1</v>
      </c>
      <c r="F150" s="177"/>
      <c r="G150" s="178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21</v>
      </c>
      <c r="M150" s="158">
        <f>G150*(1+L150/100)</f>
        <v>0</v>
      </c>
      <c r="N150" s="158">
        <v>0</v>
      </c>
      <c r="O150" s="158">
        <f>ROUND(E150*N150,2)</f>
        <v>0</v>
      </c>
      <c r="P150" s="158">
        <v>0</v>
      </c>
      <c r="Q150" s="158">
        <f>ROUND(E150*P150,2)</f>
        <v>0</v>
      </c>
      <c r="R150" s="158"/>
      <c r="S150" s="158" t="s">
        <v>140</v>
      </c>
      <c r="T150" s="158" t="s">
        <v>141</v>
      </c>
      <c r="U150" s="158">
        <v>0</v>
      </c>
      <c r="V150" s="158">
        <f>ROUND(E150*U150,2)</f>
        <v>0</v>
      </c>
      <c r="W150" s="158"/>
      <c r="X150" s="158" t="s">
        <v>314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315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x14ac:dyDescent="0.2">
      <c r="A151" s="3"/>
      <c r="B151" s="4"/>
      <c r="C151" s="195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E151">
        <v>15</v>
      </c>
      <c r="AF151">
        <v>21</v>
      </c>
      <c r="AG151" t="s">
        <v>92</v>
      </c>
    </row>
    <row r="152" spans="1:60" x14ac:dyDescent="0.2">
      <c r="A152" s="151"/>
      <c r="B152" s="152" t="s">
        <v>31</v>
      </c>
      <c r="C152" s="196"/>
      <c r="D152" s="153"/>
      <c r="E152" s="154"/>
      <c r="F152" s="154"/>
      <c r="G152" s="186">
        <f>G8+G35+G42+G90+G92+G96+G101+G106+G114+G117+G119+G121+G140+G147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f>SUMIF(L7:L150,AE151,G7:G150)</f>
        <v>0</v>
      </c>
      <c r="AF152">
        <f>SUMIF(L7:L150,AF151,G7:G150)</f>
        <v>0</v>
      </c>
      <c r="AG152" t="s">
        <v>332</v>
      </c>
    </row>
    <row r="153" spans="1:60" x14ac:dyDescent="0.2">
      <c r="A153" s="3"/>
      <c r="B153" s="4"/>
      <c r="C153" s="195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3"/>
      <c r="B154" s="4"/>
      <c r="C154" s="195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76" t="s">
        <v>333</v>
      </c>
      <c r="B155" s="276"/>
      <c r="C155" s="277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254"/>
      <c r="B156" s="255"/>
      <c r="C156" s="256"/>
      <c r="D156" s="255"/>
      <c r="E156" s="255"/>
      <c r="F156" s="255"/>
      <c r="G156" s="257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AG156" t="s">
        <v>334</v>
      </c>
    </row>
    <row r="157" spans="1:60" x14ac:dyDescent="0.2">
      <c r="A157" s="258"/>
      <c r="B157" s="259"/>
      <c r="C157" s="260"/>
      <c r="D157" s="259"/>
      <c r="E157" s="259"/>
      <c r="F157" s="259"/>
      <c r="G157" s="261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60" x14ac:dyDescent="0.2">
      <c r="A158" s="258"/>
      <c r="B158" s="259"/>
      <c r="C158" s="260"/>
      <c r="D158" s="259"/>
      <c r="E158" s="259"/>
      <c r="F158" s="259"/>
      <c r="G158" s="261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60" x14ac:dyDescent="0.2">
      <c r="A159" s="258"/>
      <c r="B159" s="259"/>
      <c r="C159" s="260"/>
      <c r="D159" s="259"/>
      <c r="E159" s="259"/>
      <c r="F159" s="259"/>
      <c r="G159" s="261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 x14ac:dyDescent="0.2">
      <c r="A160" s="262"/>
      <c r="B160" s="263"/>
      <c r="C160" s="264"/>
      <c r="D160" s="263"/>
      <c r="E160" s="263"/>
      <c r="F160" s="263"/>
      <c r="G160" s="265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 x14ac:dyDescent="0.2">
      <c r="A161" s="3"/>
      <c r="B161" s="4"/>
      <c r="C161" s="195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 x14ac:dyDescent="0.2">
      <c r="C162" s="197"/>
      <c r="D162" s="10"/>
      <c r="AG162" t="s">
        <v>335</v>
      </c>
    </row>
    <row r="163" spans="1:33" x14ac:dyDescent="0.2">
      <c r="D163" s="10"/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56:G160"/>
    <mergeCell ref="A1:G1"/>
    <mergeCell ref="C2:G2"/>
    <mergeCell ref="C3:G3"/>
    <mergeCell ref="C4:G4"/>
    <mergeCell ref="A155:C15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20200701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20200701 Pol'!Názvy_tisku</vt:lpstr>
      <vt:lpstr>oadresa</vt:lpstr>
      <vt:lpstr>Stavba!Objednatel</vt:lpstr>
      <vt:lpstr>Stavba!Objekt</vt:lpstr>
      <vt:lpstr>'01 20200701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Koňakovský Přemysl, Ing.</cp:lastModifiedBy>
  <cp:lastPrinted>2019-03-19T12:27:02Z</cp:lastPrinted>
  <dcterms:created xsi:type="dcterms:W3CDTF">2009-04-08T07:15:50Z</dcterms:created>
  <dcterms:modified xsi:type="dcterms:W3CDTF">2020-10-20T08:37:45Z</dcterms:modified>
</cp:coreProperties>
</file>